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EGUNDO TRIMESTRE 2021 CSL" sheetId="1" r:id="rId1"/>
  </sheets>
  <calcPr calcId="145621"/>
</workbook>
</file>

<file path=xl/calcChain.xml><?xml version="1.0" encoding="utf-8"?>
<calcChain xmlns="http://schemas.openxmlformats.org/spreadsheetml/2006/main">
  <c r="K18" i="1" l="1"/>
  <c r="I18" i="1" s="1"/>
  <c r="K17" i="1"/>
  <c r="I17" i="1" s="1"/>
  <c r="K16" i="1"/>
  <c r="I16" i="1" s="1"/>
  <c r="K15" i="1"/>
  <c r="I15" i="1" s="1"/>
  <c r="K14" i="1"/>
  <c r="I14" i="1" s="1"/>
  <c r="K13" i="1"/>
  <c r="I13" i="1" s="1"/>
  <c r="I12" i="1"/>
  <c r="I11" i="1"/>
  <c r="K10" i="1"/>
  <c r="I10" i="1" s="1"/>
  <c r="K9" i="1"/>
  <c r="I9" i="1" s="1"/>
  <c r="K8" i="1"/>
  <c r="I8" i="1" s="1"/>
  <c r="K7" i="1"/>
  <c r="I7" i="1" s="1"/>
  <c r="I6" i="1"/>
  <c r="K5" i="1"/>
  <c r="I5" i="1" s="1"/>
  <c r="K4" i="1"/>
  <c r="I4" i="1" s="1"/>
  <c r="K3" i="1"/>
  <c r="I3" i="1" s="1"/>
  <c r="I2" i="1"/>
</calcChain>
</file>

<file path=xl/sharedStrings.xml><?xml version="1.0" encoding="utf-8"?>
<sst xmlns="http://schemas.openxmlformats.org/spreadsheetml/2006/main" count="224" uniqueCount="88">
  <si>
    <t>Nº EXPEDIENTE</t>
  </si>
  <si>
    <t>ÓRGANO DE CONTRATACIÓN</t>
  </si>
  <si>
    <t>CONTRATO SARA/ UMBRAL</t>
  </si>
  <si>
    <t>Directiva de aplicación</t>
  </si>
  <si>
    <t>Marco Legal Nacional</t>
  </si>
  <si>
    <t>Objeto del contrato</t>
  </si>
  <si>
    <t>Tipos de contrato</t>
  </si>
  <si>
    <t xml:space="preserve">Sistema de contratación 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</si>
  <si>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</si>
  <si>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</si>
  <si>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</si>
  <si>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</si>
  <si>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</si>
  <si>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</si>
  <si>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ofertas recibidas</t>
  </si>
  <si>
    <t>Fecha de aprobacion del gasto</t>
  </si>
  <si>
    <t>NOMBRE ADJUDICATARIO</t>
  </si>
  <si>
    <t>CIF/NIF</t>
  </si>
  <si>
    <t>Precio seleccionado con impuestos</t>
  </si>
  <si>
    <t>Precio seleccionado sin impuestos</t>
  </si>
  <si>
    <t>CANALINK</t>
  </si>
  <si>
    <t>FALSE</t>
  </si>
  <si>
    <t>2014/24/EU</t>
  </si>
  <si>
    <t>Ley 9/2017</t>
  </si>
  <si>
    <t>C</t>
  </si>
  <si>
    <t>No aplica</t>
  </si>
  <si>
    <t>ESPAÑA</t>
  </si>
  <si>
    <t>ES</t>
  </si>
  <si>
    <t>Servicio de limpieza por un periodo de tiempo limitado de los centros técnicos de CANALINK en Gran Canaria.</t>
  </si>
  <si>
    <t>E</t>
  </si>
  <si>
    <t>CANARILIME,S.L.</t>
  </si>
  <si>
    <t>B35340876</t>
  </si>
  <si>
    <t>2021-028</t>
  </si>
  <si>
    <t>Suministro de material informático (discos duros y memorias RAM) para actualizar los portátiles de algunos técnicos N2 y del responsable de ingeniería y soporte. Se trata de un material necesario para acometer los trabajos del día a día de la empresa.</t>
  </si>
  <si>
    <t>SAENTECH,S.L.</t>
  </si>
  <si>
    <t>B38933719</t>
  </si>
  <si>
    <t>2021-023</t>
  </si>
  <si>
    <r>
      <t>Suministro de tinta para recargas rotuladores V BOARD</t>
    </r>
    <r>
      <rPr>
        <b/>
        <u/>
        <sz val="9"/>
        <color rgb="FF333333"/>
        <rFont val="Arial"/>
        <family val="2"/>
      </rPr>
      <t xml:space="preserve"> </t>
    </r>
  </si>
  <si>
    <t>BIBLOS, MATERIAL Y CONSUMIBLES PARA OFICINA, S.L.</t>
  </si>
  <si>
    <t>B35448364</t>
  </si>
  <si>
    <t xml:space="preserve">2021-035 </t>
  </si>
  <si>
    <t>Servicio de mantenimiento correctivo de la planta externa de CANALINK en Gran Canaria  para el periodo 2021 Q2.</t>
  </si>
  <si>
    <t>MONCISA CANARIAS S.A.</t>
  </si>
  <si>
    <t>A35646900</t>
  </si>
  <si>
    <t>2021-002</t>
  </si>
  <si>
    <t>Suministro para ampliación ODF Central de Nobel con 480 puertos</t>
  </si>
  <si>
    <t>NEXANS Iberia SL</t>
  </si>
  <si>
    <t>B08359879</t>
  </si>
  <si>
    <t>2021-021</t>
  </si>
  <si>
    <t>Suministro de manguera de fibra óptica LCPC – SCPC.</t>
  </si>
  <si>
    <t>DIGAMEL, S.A.</t>
  </si>
  <si>
    <t>A36127314</t>
  </si>
  <si>
    <t>2021-033</t>
  </si>
  <si>
    <t>Servicio de apoyo adicional en BMH Tinoca 1ª intervención.</t>
  </si>
  <si>
    <t>2021-032</t>
  </si>
  <si>
    <t>2021-024</t>
  </si>
  <si>
    <t>Suministro pilas para equipos de instrumentación, linternas y mandos</t>
  </si>
  <si>
    <t>SONEPAR IBERICA SPAIN S.A.U.</t>
  </si>
  <si>
    <t> A96933510</t>
  </si>
  <si>
    <t>2021-034</t>
  </si>
  <si>
    <t>Servicios para el tendido de cable de Fibra óptica G652D en la zona del BMH Ojos de Garza.</t>
  </si>
  <si>
    <t>2021-042</t>
  </si>
  <si>
    <t>Asesoramiento en materia de contratación de servicios a operadores públicos y posibles litigios ante la Comisión Nacional de los Mercados y la Competencia.</t>
  </si>
  <si>
    <t>ASESORES EN REGULACIÓN S.L.</t>
  </si>
  <si>
    <t>B86621463</t>
  </si>
  <si>
    <t>2021-044</t>
  </si>
  <si>
    <t>Curso sobre la “LEY DE CONTRATOS DEL SECTOR PÚBLICO”.</t>
  </si>
  <si>
    <t>CONSULTORES Y AUDITORES EN NUEVAS TECNOGÍAS S.L.U.</t>
  </si>
  <si>
    <t>B38747903</t>
  </si>
  <si>
    <t>2021-043</t>
  </si>
  <si>
    <t>Servicio de fusión de doce (12) fibras de un nuevo cable terrestre existente y previamente instalado entre nuestro BMH en Ojos de Garza y la arqueta de interconexión con Sodetegc</t>
  </si>
  <si>
    <t>MONCISA CANARIAS, S.A.</t>
  </si>
  <si>
    <t>2021-036</t>
  </si>
  <si>
    <t>Servicio de tendido de 1000m de fibra G652D y trabajo programado nocturno.</t>
  </si>
  <si>
    <t xml:space="preserve">ELECNOR INFRAESTRUCTURAS SA AMER E HIJOS SA UTE </t>
  </si>
  <si>
    <t>U57925810</t>
  </si>
  <si>
    <t>2021-048</t>
  </si>
  <si>
    <t>Servicio de ampliación ventana para 2º TP para pruebas con G652D en BMH Tinoca para una segunda  intervención</t>
  </si>
  <si>
    <t>2021-058</t>
  </si>
  <si>
    <t xml:space="preserve">Suministro de una protección magnetotérmica trifásica que será instalada con medios propios en el cuadro de clima del centro técnico de la zona de Güimar, en Tenerife. </t>
  </si>
  <si>
    <t>MOELLER CANARIAS,S.L.U.</t>
  </si>
  <si>
    <t>B38767091</t>
  </si>
  <si>
    <t>2021-059</t>
  </si>
  <si>
    <t>Suministro de equipamiento de cifrado off-line TOKEN-USB para el envío de documentación clasificada a Seguridad Industrial del Ministerio de Defensa con el objetivo de obtener las habilitaciones de seguridad pertinentes para la participación en un contrato de dicho Ministerio.</t>
  </si>
  <si>
    <t>EPICOM,S.A.</t>
  </si>
  <si>
    <t>A80534266</t>
  </si>
  <si>
    <t>2021-050</t>
  </si>
  <si>
    <t>Servicio para nueva interconexión de los centros técnicos de Nobel y Goro, en los que se requiere una serie de trabajos por medio de los cuales se fusionarán 4 fibras de un nuevo cable que Lyntia nos proporcionará para este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</si>
</sst>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;[Red]\(#,##0.00\);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u/>
      <sz val="9"/>
      <color rgb="FF333333"/>
      <name val="Arial"/>
      <family val="2"/>
    </font>
    <font>
      <sz val="9"/>
      <color rgb="FF363B3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43" fontId="3" fillId="0" borderId="0" xfId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0" xfId="0" applyFont="1"/>
    <xf numFmtId="0" fontId="3" fillId="3" borderId="0" xfId="0" applyFont="1" applyFill="1" applyAlignment="1">
      <alignment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43" fontId="3" fillId="3" borderId="0" xfId="1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justify" vertical="top"/>
    </xf>
    <xf numFmtId="14" fontId="3" fillId="0" borderId="0" xfId="0" applyNumberFormat="1" applyFont="1" applyBorder="1" applyAlignment="1">
      <alignment vertical="top"/>
    </xf>
    <xf numFmtId="0" fontId="5" fillId="0" borderId="0" xfId="0" applyFont="1" applyAlignment="1">
      <alignment horizontal="justify" vertical="top"/>
    </xf>
    <xf numFmtId="43" fontId="4" fillId="3" borderId="0" xfId="1" applyFont="1" applyFill="1" applyAlignment="1">
      <alignment vertical="top"/>
    </xf>
    <xf numFmtId="0" fontId="3" fillId="3" borderId="0" xfId="0" applyFont="1" applyFill="1" applyAlignment="1">
      <alignment horizontal="justify" vertical="top"/>
    </xf>
    <xf numFmtId="14" fontId="3" fillId="3" borderId="0" xfId="0" applyNumberFormat="1" applyFont="1" applyFill="1" applyAlignment="1">
      <alignment vertical="top"/>
    </xf>
    <xf numFmtId="0" fontId="7" fillId="3" borderId="0" xfId="0" applyFont="1" applyFill="1" applyAlignment="1">
      <alignment horizontal="justify" vertical="top"/>
    </xf>
    <xf numFmtId="0" fontId="3" fillId="0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 wrapText="1"/>
    </xf>
    <xf numFmtId="0" fontId="7" fillId="0" borderId="0" xfId="0" applyFont="1" applyAlignment="1">
      <alignment horizontal="justify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4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workbookViewId="0">
      <selection activeCell="A19" sqref="A19:XFD64"/>
    </sheetView>
  </sheetViews>
  <sheetFormatPr baseColWidth="10" defaultColWidth="9.140625" defaultRowHeight="12" x14ac:dyDescent="0.2"/>
  <cols>
    <col min="1" max="5" width="14.140625" style="13" customWidth="1"/>
    <col min="6" max="6" width="41" style="13" customWidth="1"/>
    <col min="7" max="7" width="9.140625" style="13"/>
    <col min="8" max="9" width="12.7109375" style="13" customWidth="1"/>
    <col min="10" max="10" width="11.42578125" style="13" bestFit="1" customWidth="1"/>
    <col min="11" max="12" width="10.28515625" style="13" customWidth="1"/>
    <col min="13" max="13" width="9.140625" style="13"/>
    <col min="14" max="14" width="10" style="13" customWidth="1"/>
    <col min="15" max="15" width="9.140625" style="13"/>
    <col min="16" max="16" width="15.5703125" style="13" bestFit="1" customWidth="1"/>
    <col min="17" max="17" width="49.42578125" style="13" customWidth="1"/>
    <col min="18" max="18" width="11" style="13" customWidth="1"/>
    <col min="19" max="19" width="12.140625" style="40" customWidth="1"/>
    <col min="20" max="20" width="11.28515625" style="13" customWidth="1"/>
    <col min="21" max="22" width="9.140625" style="13"/>
    <col min="23" max="23" width="34.85546875" style="13" customWidth="1"/>
    <col min="24" max="24" width="9.140625" style="13"/>
    <col min="25" max="25" width="35" style="13" customWidth="1"/>
    <col min="26" max="16384" width="9.140625" style="13"/>
  </cols>
  <sheetData>
    <row r="1" spans="1:25" s="7" customFormat="1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/>
      <c r="V1" s="2"/>
      <c r="W1" s="2"/>
      <c r="X1" s="2"/>
      <c r="Y1" s="6"/>
    </row>
    <row r="2" spans="1:25" s="16" customFormat="1" ht="72" x14ac:dyDescent="0.25">
      <c r="A2" s="14" t="s">
        <v>32</v>
      </c>
      <c r="B2" s="8" t="s">
        <v>20</v>
      </c>
      <c r="C2" s="8" t="s">
        <v>21</v>
      </c>
      <c r="D2" s="8" t="s">
        <v>22</v>
      </c>
      <c r="E2" s="8" t="s">
        <v>23</v>
      </c>
      <c r="F2" s="15" t="s">
        <v>33</v>
      </c>
      <c r="G2" s="16" t="s">
        <v>24</v>
      </c>
      <c r="H2" s="10" t="s">
        <v>25</v>
      </c>
      <c r="I2" s="11">
        <f t="shared" ref="I2:I58" si="0">+J2+K2</f>
        <v>635.32000000000005</v>
      </c>
      <c r="J2" s="22">
        <v>593.75</v>
      </c>
      <c r="K2" s="22">
        <v>41.57</v>
      </c>
      <c r="L2" s="11" t="s">
        <v>26</v>
      </c>
      <c r="M2" s="16" t="s">
        <v>27</v>
      </c>
      <c r="N2" s="16">
        <v>0.1</v>
      </c>
      <c r="O2" s="16">
        <v>1</v>
      </c>
      <c r="P2" s="18">
        <v>44257.616863425923</v>
      </c>
      <c r="Q2" s="16" t="s">
        <v>34</v>
      </c>
      <c r="R2" s="19" t="s">
        <v>35</v>
      </c>
      <c r="S2" s="17">
        <v>635.32000000000005</v>
      </c>
      <c r="T2" s="22">
        <v>593.75</v>
      </c>
    </row>
    <row r="3" spans="1:25" s="16" customFormat="1" ht="24" x14ac:dyDescent="0.25">
      <c r="A3" s="14" t="s">
        <v>36</v>
      </c>
      <c r="B3" s="8" t="s">
        <v>20</v>
      </c>
      <c r="C3" s="8" t="s">
        <v>21</v>
      </c>
      <c r="D3" s="8" t="s">
        <v>22</v>
      </c>
      <c r="E3" s="8" t="s">
        <v>23</v>
      </c>
      <c r="F3" s="15" t="s">
        <v>37</v>
      </c>
      <c r="G3" s="16" t="s">
        <v>24</v>
      </c>
      <c r="H3" s="10" t="s">
        <v>25</v>
      </c>
      <c r="I3" s="11">
        <f t="shared" si="0"/>
        <v>6.63</v>
      </c>
      <c r="J3" s="17">
        <v>6.2</v>
      </c>
      <c r="K3" s="17">
        <f>6.63-6.2</f>
        <v>0.42999999999999972</v>
      </c>
      <c r="L3" s="11" t="s">
        <v>26</v>
      </c>
      <c r="M3" s="16" t="s">
        <v>27</v>
      </c>
      <c r="N3" s="16">
        <v>0</v>
      </c>
      <c r="O3" s="16">
        <v>1</v>
      </c>
      <c r="P3" s="18">
        <v>44271.743842592594</v>
      </c>
      <c r="Q3" s="16" t="s">
        <v>38</v>
      </c>
      <c r="R3" s="19" t="s">
        <v>39</v>
      </c>
      <c r="S3" s="17">
        <v>6.63</v>
      </c>
      <c r="T3" s="17">
        <v>6.2</v>
      </c>
    </row>
    <row r="4" spans="1:25" s="16" customFormat="1" ht="36" x14ac:dyDescent="0.25">
      <c r="A4" s="23" t="s">
        <v>40</v>
      </c>
      <c r="B4" s="8" t="s">
        <v>20</v>
      </c>
      <c r="C4" s="8" t="s">
        <v>21</v>
      </c>
      <c r="D4" s="8" t="s">
        <v>22</v>
      </c>
      <c r="E4" s="8" t="s">
        <v>23</v>
      </c>
      <c r="F4" s="24" t="s">
        <v>41</v>
      </c>
      <c r="G4" s="14" t="s">
        <v>29</v>
      </c>
      <c r="H4" s="10" t="s">
        <v>25</v>
      </c>
      <c r="I4" s="11">
        <f t="shared" si="0"/>
        <v>2086.5</v>
      </c>
      <c r="J4" s="17">
        <v>1950</v>
      </c>
      <c r="K4" s="17">
        <f>2086.5-1950</f>
        <v>136.5</v>
      </c>
      <c r="L4" s="11" t="s">
        <v>26</v>
      </c>
      <c r="M4" s="16" t="s">
        <v>27</v>
      </c>
      <c r="N4" s="16">
        <v>3</v>
      </c>
      <c r="O4" s="16">
        <v>1</v>
      </c>
      <c r="P4" s="18">
        <v>44271.776064814818</v>
      </c>
      <c r="Q4" s="16" t="s">
        <v>42</v>
      </c>
      <c r="R4" s="19" t="s">
        <v>43</v>
      </c>
      <c r="S4" s="17">
        <v>2086.5</v>
      </c>
      <c r="T4" s="17">
        <v>1950</v>
      </c>
    </row>
    <row r="5" spans="1:25" s="16" customFormat="1" ht="24" x14ac:dyDescent="0.25">
      <c r="A5" s="8" t="s">
        <v>44</v>
      </c>
      <c r="B5" s="8" t="s">
        <v>20</v>
      </c>
      <c r="C5" s="8" t="s">
        <v>21</v>
      </c>
      <c r="D5" s="8" t="s">
        <v>22</v>
      </c>
      <c r="E5" s="8" t="s">
        <v>23</v>
      </c>
      <c r="F5" s="9" t="s">
        <v>45</v>
      </c>
      <c r="G5" s="10" t="s">
        <v>24</v>
      </c>
      <c r="H5" s="10" t="s">
        <v>25</v>
      </c>
      <c r="I5" s="11">
        <f t="shared" si="0"/>
        <v>4322.08</v>
      </c>
      <c r="J5" s="11">
        <v>4040</v>
      </c>
      <c r="K5" s="11">
        <f>4322.08-4040</f>
        <v>282.07999999999993</v>
      </c>
      <c r="L5" s="11" t="s">
        <v>26</v>
      </c>
      <c r="M5" s="10" t="s">
        <v>27</v>
      </c>
      <c r="N5" s="10">
        <v>2</v>
      </c>
      <c r="O5" s="10">
        <v>2</v>
      </c>
      <c r="P5" s="25">
        <v>44277.338518518518</v>
      </c>
      <c r="Q5" s="10" t="s">
        <v>46</v>
      </c>
      <c r="R5" s="12" t="s">
        <v>47</v>
      </c>
      <c r="S5" s="11">
        <v>4322.08</v>
      </c>
      <c r="T5" s="11">
        <v>4040</v>
      </c>
      <c r="U5" s="10"/>
      <c r="V5" s="10"/>
      <c r="W5" s="10"/>
      <c r="X5" s="10"/>
      <c r="Y5" s="10"/>
    </row>
    <row r="6" spans="1:25" s="16" customFormat="1" ht="24" x14ac:dyDescent="0.25">
      <c r="A6" s="14" t="s">
        <v>48</v>
      </c>
      <c r="B6" s="8" t="s">
        <v>20</v>
      </c>
      <c r="C6" s="8" t="s">
        <v>21</v>
      </c>
      <c r="D6" s="8" t="s">
        <v>22</v>
      </c>
      <c r="E6" s="8" t="s">
        <v>23</v>
      </c>
      <c r="F6" s="15" t="s">
        <v>49</v>
      </c>
      <c r="G6" s="16" t="s">
        <v>24</v>
      </c>
      <c r="H6" s="10" t="s">
        <v>25</v>
      </c>
      <c r="I6" s="11">
        <f t="shared" si="0"/>
        <v>515.52</v>
      </c>
      <c r="J6" s="17">
        <v>515.52</v>
      </c>
      <c r="K6" s="17">
        <v>0</v>
      </c>
      <c r="L6" s="11" t="s">
        <v>26</v>
      </c>
      <c r="M6" s="16" t="s">
        <v>27</v>
      </c>
      <c r="N6" s="16">
        <v>0.5</v>
      </c>
      <c r="O6" s="14">
        <v>1</v>
      </c>
      <c r="P6" s="18">
        <v>44277.44263888889</v>
      </c>
      <c r="Q6" s="16" t="s">
        <v>50</v>
      </c>
      <c r="R6" s="19" t="s">
        <v>51</v>
      </c>
      <c r="S6" s="17">
        <v>515.52</v>
      </c>
      <c r="T6" s="17">
        <v>515.52</v>
      </c>
    </row>
    <row r="7" spans="1:25" s="16" customFormat="1" ht="24" x14ac:dyDescent="0.25">
      <c r="A7" s="14" t="s">
        <v>52</v>
      </c>
      <c r="B7" s="8" t="s">
        <v>20</v>
      </c>
      <c r="C7" s="8" t="s">
        <v>21</v>
      </c>
      <c r="D7" s="8" t="s">
        <v>22</v>
      </c>
      <c r="E7" s="8" t="s">
        <v>23</v>
      </c>
      <c r="F7" s="26" t="s">
        <v>53</v>
      </c>
      <c r="G7" s="16" t="s">
        <v>29</v>
      </c>
      <c r="H7" s="10" t="s">
        <v>25</v>
      </c>
      <c r="I7" s="11">
        <f t="shared" si="0"/>
        <v>464.75</v>
      </c>
      <c r="J7" s="27">
        <v>434.35</v>
      </c>
      <c r="K7" s="27">
        <f>464.75-J7</f>
        <v>30.399999999999977</v>
      </c>
      <c r="L7" s="11" t="s">
        <v>26</v>
      </c>
      <c r="M7" s="16" t="s">
        <v>27</v>
      </c>
      <c r="N7" s="16">
        <v>0</v>
      </c>
      <c r="O7" s="16">
        <v>2</v>
      </c>
      <c r="P7" s="18">
        <v>44277.44630787037</v>
      </c>
      <c r="Q7" s="16" t="s">
        <v>42</v>
      </c>
      <c r="R7" s="19" t="s">
        <v>43</v>
      </c>
      <c r="S7" s="17">
        <v>464.75</v>
      </c>
      <c r="T7" s="27">
        <v>434.35</v>
      </c>
    </row>
    <row r="8" spans="1:25" s="16" customFormat="1" ht="36" x14ac:dyDescent="0.25">
      <c r="A8" s="14" t="s">
        <v>54</v>
      </c>
      <c r="B8" s="8" t="s">
        <v>20</v>
      </c>
      <c r="C8" s="8" t="s">
        <v>21</v>
      </c>
      <c r="D8" s="8" t="s">
        <v>22</v>
      </c>
      <c r="E8" s="8" t="s">
        <v>23</v>
      </c>
      <c r="F8" s="15" t="s">
        <v>28</v>
      </c>
      <c r="G8" s="16" t="s">
        <v>29</v>
      </c>
      <c r="H8" s="10" t="s">
        <v>25</v>
      </c>
      <c r="I8" s="11">
        <f t="shared" si="0"/>
        <v>1045.07</v>
      </c>
      <c r="J8" s="17">
        <v>976.7</v>
      </c>
      <c r="K8" s="17">
        <f>1045.07-976.7</f>
        <v>68.369999999999891</v>
      </c>
      <c r="L8" s="11" t="s">
        <v>26</v>
      </c>
      <c r="M8" s="16" t="s">
        <v>27</v>
      </c>
      <c r="N8" s="16">
        <v>1</v>
      </c>
      <c r="O8" s="16">
        <v>2</v>
      </c>
      <c r="P8" s="18">
        <v>44278.673750000002</v>
      </c>
      <c r="Q8" s="14" t="s">
        <v>30</v>
      </c>
      <c r="R8" s="19" t="s">
        <v>31</v>
      </c>
      <c r="S8" s="17">
        <v>1045.07</v>
      </c>
      <c r="T8" s="17">
        <v>976.7</v>
      </c>
    </row>
    <row r="9" spans="1:25" s="16" customFormat="1" ht="24" x14ac:dyDescent="0.25">
      <c r="A9" s="14" t="s">
        <v>55</v>
      </c>
      <c r="B9" s="8" t="s">
        <v>20</v>
      </c>
      <c r="C9" s="8" t="s">
        <v>21</v>
      </c>
      <c r="D9" s="8" t="s">
        <v>22</v>
      </c>
      <c r="E9" s="8" t="s">
        <v>23</v>
      </c>
      <c r="F9" s="15" t="s">
        <v>56</v>
      </c>
      <c r="G9" s="16" t="s">
        <v>24</v>
      </c>
      <c r="H9" s="10" t="s">
        <v>25</v>
      </c>
      <c r="I9" s="11">
        <f t="shared" si="0"/>
        <v>11.47</v>
      </c>
      <c r="J9" s="17">
        <v>10.72</v>
      </c>
      <c r="K9" s="17">
        <f>11.47-10.72</f>
        <v>0.75</v>
      </c>
      <c r="L9" s="11" t="s">
        <v>26</v>
      </c>
      <c r="M9" s="16" t="s">
        <v>27</v>
      </c>
      <c r="N9" s="16">
        <v>0</v>
      </c>
      <c r="O9" s="16">
        <v>1</v>
      </c>
      <c r="P9" s="18">
        <v>44278.676689814813</v>
      </c>
      <c r="Q9" s="14" t="s">
        <v>57</v>
      </c>
      <c r="R9" s="20" t="s">
        <v>58</v>
      </c>
      <c r="S9" s="17">
        <v>11.47</v>
      </c>
      <c r="T9" s="17">
        <v>10.72</v>
      </c>
    </row>
    <row r="10" spans="1:25" s="16" customFormat="1" ht="24" x14ac:dyDescent="0.25">
      <c r="A10" s="14" t="s">
        <v>59</v>
      </c>
      <c r="B10" s="8" t="s">
        <v>20</v>
      </c>
      <c r="C10" s="8" t="s">
        <v>21</v>
      </c>
      <c r="D10" s="8" t="s">
        <v>22</v>
      </c>
      <c r="E10" s="8" t="s">
        <v>23</v>
      </c>
      <c r="F10" s="28" t="s">
        <v>60</v>
      </c>
      <c r="G10" s="14" t="s">
        <v>29</v>
      </c>
      <c r="H10" s="10" t="s">
        <v>25</v>
      </c>
      <c r="I10" s="11">
        <f t="shared" si="0"/>
        <v>2268.4</v>
      </c>
      <c r="J10" s="17">
        <v>2120</v>
      </c>
      <c r="K10" s="17">
        <f>2268.4-2120</f>
        <v>148.40000000000009</v>
      </c>
      <c r="L10" s="11" t="s">
        <v>26</v>
      </c>
      <c r="M10" s="16" t="s">
        <v>27</v>
      </c>
      <c r="N10" s="16">
        <v>0</v>
      </c>
      <c r="O10" s="16">
        <v>1</v>
      </c>
      <c r="P10" s="18">
        <v>44291.321747685186</v>
      </c>
      <c r="Q10" s="16" t="s">
        <v>42</v>
      </c>
      <c r="R10" s="19" t="s">
        <v>43</v>
      </c>
      <c r="S10" s="17">
        <v>2268.4</v>
      </c>
      <c r="T10" s="17">
        <v>2120</v>
      </c>
    </row>
    <row r="11" spans="1:25" s="16" customFormat="1" ht="48" x14ac:dyDescent="0.25">
      <c r="A11" s="14" t="s">
        <v>61</v>
      </c>
      <c r="B11" s="8" t="s">
        <v>20</v>
      </c>
      <c r="C11" s="8" t="s">
        <v>21</v>
      </c>
      <c r="D11" s="8" t="s">
        <v>22</v>
      </c>
      <c r="E11" s="8" t="s">
        <v>23</v>
      </c>
      <c r="F11" s="15" t="s">
        <v>62</v>
      </c>
      <c r="G11" s="16" t="s">
        <v>29</v>
      </c>
      <c r="H11" s="10" t="s">
        <v>25</v>
      </c>
      <c r="I11" s="11">
        <f t="shared" si="0"/>
        <v>9000</v>
      </c>
      <c r="J11" s="17">
        <v>9000</v>
      </c>
      <c r="K11" s="22">
        <v>0</v>
      </c>
      <c r="L11" s="11" t="s">
        <v>26</v>
      </c>
      <c r="M11" s="16" t="s">
        <v>27</v>
      </c>
      <c r="N11" s="16">
        <v>12</v>
      </c>
      <c r="O11" s="16">
        <v>1</v>
      </c>
      <c r="P11" s="18">
        <v>44292.289918981478</v>
      </c>
      <c r="Q11" s="16" t="s">
        <v>63</v>
      </c>
      <c r="R11" s="19" t="s">
        <v>64</v>
      </c>
      <c r="S11" s="17">
        <v>9000</v>
      </c>
      <c r="T11" s="17">
        <v>9000</v>
      </c>
    </row>
    <row r="12" spans="1:25" s="16" customFormat="1" ht="24" x14ac:dyDescent="0.25">
      <c r="A12" s="14" t="s">
        <v>65</v>
      </c>
      <c r="B12" s="8" t="s">
        <v>20</v>
      </c>
      <c r="C12" s="8" t="s">
        <v>21</v>
      </c>
      <c r="D12" s="8" t="s">
        <v>22</v>
      </c>
      <c r="E12" s="8" t="s">
        <v>23</v>
      </c>
      <c r="F12" s="15" t="s">
        <v>66</v>
      </c>
      <c r="G12" s="16" t="s">
        <v>29</v>
      </c>
      <c r="H12" s="10" t="s">
        <v>25</v>
      </c>
      <c r="I12" s="11">
        <f t="shared" si="0"/>
        <v>1179.75</v>
      </c>
      <c r="J12" s="17">
        <v>1179.75</v>
      </c>
      <c r="K12" s="17">
        <v>0</v>
      </c>
      <c r="L12" s="11" t="s">
        <v>26</v>
      </c>
      <c r="M12" s="16" t="s">
        <v>27</v>
      </c>
      <c r="N12" s="16">
        <v>0.01</v>
      </c>
      <c r="O12" s="16">
        <v>2</v>
      </c>
      <c r="P12" s="29">
        <v>44314.457083333335</v>
      </c>
      <c r="Q12" s="14" t="s">
        <v>67</v>
      </c>
      <c r="R12" s="20" t="s">
        <v>68</v>
      </c>
      <c r="S12" s="17">
        <v>1179.75</v>
      </c>
      <c r="T12" s="17">
        <v>1179.75</v>
      </c>
    </row>
    <row r="13" spans="1:25" s="16" customFormat="1" ht="48" x14ac:dyDescent="0.25">
      <c r="A13" s="14" t="s">
        <v>69</v>
      </c>
      <c r="B13" s="8" t="s">
        <v>20</v>
      </c>
      <c r="C13" s="8" t="s">
        <v>21</v>
      </c>
      <c r="D13" s="8" t="s">
        <v>22</v>
      </c>
      <c r="E13" s="8" t="s">
        <v>23</v>
      </c>
      <c r="F13" s="15" t="s">
        <v>70</v>
      </c>
      <c r="G13" s="16" t="s">
        <v>29</v>
      </c>
      <c r="H13" s="10" t="s">
        <v>25</v>
      </c>
      <c r="I13" s="11">
        <f t="shared" si="0"/>
        <v>1348.2</v>
      </c>
      <c r="J13" s="17">
        <v>1260</v>
      </c>
      <c r="K13" s="17">
        <f>1348.2-1260</f>
        <v>88.200000000000045</v>
      </c>
      <c r="L13" s="11" t="s">
        <v>26</v>
      </c>
      <c r="M13" s="16" t="s">
        <v>27</v>
      </c>
      <c r="N13" s="16">
        <v>0.5</v>
      </c>
      <c r="O13" s="16">
        <v>1</v>
      </c>
      <c r="P13" s="18">
        <v>44314.538969907408</v>
      </c>
      <c r="Q13" s="16" t="s">
        <v>71</v>
      </c>
      <c r="R13" s="19" t="s">
        <v>43</v>
      </c>
      <c r="S13" s="17">
        <v>1348.2</v>
      </c>
      <c r="T13" s="17">
        <v>1260</v>
      </c>
    </row>
    <row r="14" spans="1:25" s="16" customFormat="1" ht="24" x14ac:dyDescent="0.25">
      <c r="A14" s="14" t="s">
        <v>72</v>
      </c>
      <c r="B14" s="8" t="s">
        <v>20</v>
      </c>
      <c r="C14" s="8" t="s">
        <v>21</v>
      </c>
      <c r="D14" s="8" t="s">
        <v>22</v>
      </c>
      <c r="E14" s="8" t="s">
        <v>23</v>
      </c>
      <c r="F14" s="15" t="s">
        <v>73</v>
      </c>
      <c r="G14" s="16" t="s">
        <v>29</v>
      </c>
      <c r="H14" s="10" t="s">
        <v>25</v>
      </c>
      <c r="I14" s="11">
        <f t="shared" si="0"/>
        <v>7839.63</v>
      </c>
      <c r="J14" s="17">
        <v>7326.75</v>
      </c>
      <c r="K14" s="17">
        <f>7839.63-7326.75</f>
        <v>512.88000000000011</v>
      </c>
      <c r="L14" s="11" t="s">
        <v>26</v>
      </c>
      <c r="M14" s="16" t="s">
        <v>27</v>
      </c>
      <c r="N14" s="16">
        <v>3</v>
      </c>
      <c r="O14" s="16">
        <v>1</v>
      </c>
      <c r="P14" s="18">
        <v>44314.54078703704</v>
      </c>
      <c r="Q14" s="16" t="s">
        <v>74</v>
      </c>
      <c r="R14" s="19" t="s">
        <v>75</v>
      </c>
      <c r="S14" s="17">
        <v>7839.63</v>
      </c>
      <c r="T14" s="17">
        <v>7326.75</v>
      </c>
    </row>
    <row r="15" spans="1:25" s="16" customFormat="1" ht="36" x14ac:dyDescent="0.25">
      <c r="A15" s="14" t="s">
        <v>76</v>
      </c>
      <c r="B15" s="8" t="s">
        <v>20</v>
      </c>
      <c r="C15" s="8" t="s">
        <v>21</v>
      </c>
      <c r="D15" s="8" t="s">
        <v>22</v>
      </c>
      <c r="E15" s="8" t="s">
        <v>23</v>
      </c>
      <c r="F15" s="15" t="s">
        <v>77</v>
      </c>
      <c r="G15" s="16" t="s">
        <v>29</v>
      </c>
      <c r="H15" s="10" t="s">
        <v>25</v>
      </c>
      <c r="I15" s="11">
        <f t="shared" si="0"/>
        <v>464.75</v>
      </c>
      <c r="J15" s="17">
        <v>434.35</v>
      </c>
      <c r="K15" s="17">
        <f>464.75-434.35</f>
        <v>30.399999999999977</v>
      </c>
      <c r="L15" s="11" t="s">
        <v>26</v>
      </c>
      <c r="M15" s="16" t="s">
        <v>27</v>
      </c>
      <c r="N15" s="16">
        <v>0</v>
      </c>
      <c r="O15" s="16">
        <v>1</v>
      </c>
      <c r="P15" s="18">
        <v>44328.921481481484</v>
      </c>
      <c r="Q15" s="16" t="s">
        <v>42</v>
      </c>
      <c r="R15" s="19" t="s">
        <v>43</v>
      </c>
      <c r="S15" s="17">
        <v>464.75</v>
      </c>
      <c r="T15" s="17">
        <v>434.35</v>
      </c>
    </row>
    <row r="16" spans="1:25" s="16" customFormat="1" ht="48" x14ac:dyDescent="0.25">
      <c r="A16" s="14" t="s">
        <v>78</v>
      </c>
      <c r="B16" s="8" t="s">
        <v>20</v>
      </c>
      <c r="C16" s="8" t="s">
        <v>21</v>
      </c>
      <c r="D16" s="8" t="s">
        <v>22</v>
      </c>
      <c r="E16" s="8" t="s">
        <v>23</v>
      </c>
      <c r="F16" s="15" t="s">
        <v>79</v>
      </c>
      <c r="G16" s="16" t="s">
        <v>24</v>
      </c>
      <c r="H16" s="10" t="s">
        <v>25</v>
      </c>
      <c r="I16" s="11">
        <f t="shared" si="0"/>
        <v>86.33</v>
      </c>
      <c r="J16" s="17">
        <v>80.680000000000007</v>
      </c>
      <c r="K16" s="17">
        <f>86.33-80.68</f>
        <v>5.6499999999999915</v>
      </c>
      <c r="L16" s="11" t="s">
        <v>26</v>
      </c>
      <c r="M16" s="16" t="s">
        <v>27</v>
      </c>
      <c r="N16" s="16">
        <v>0</v>
      </c>
      <c r="O16" s="14">
        <v>1</v>
      </c>
      <c r="P16" s="18">
        <v>44356.614328703705</v>
      </c>
      <c r="Q16" s="16" t="s">
        <v>80</v>
      </c>
      <c r="R16" s="19" t="s">
        <v>81</v>
      </c>
      <c r="S16" s="17">
        <v>86.33</v>
      </c>
      <c r="T16" s="17">
        <v>80.680000000000007</v>
      </c>
    </row>
    <row r="17" spans="1:25" s="16" customFormat="1" ht="72" x14ac:dyDescent="0.25">
      <c r="A17" s="14" t="s">
        <v>82</v>
      </c>
      <c r="B17" s="8" t="s">
        <v>20</v>
      </c>
      <c r="C17" s="8" t="s">
        <v>21</v>
      </c>
      <c r="D17" s="8" t="s">
        <v>22</v>
      </c>
      <c r="E17" s="8" t="s">
        <v>23</v>
      </c>
      <c r="F17" s="26" t="s">
        <v>83</v>
      </c>
      <c r="G17" s="16" t="s">
        <v>24</v>
      </c>
      <c r="H17" s="10" t="s">
        <v>25</v>
      </c>
      <c r="I17" s="11">
        <f t="shared" si="0"/>
        <v>713.9</v>
      </c>
      <c r="J17" s="17">
        <v>590</v>
      </c>
      <c r="K17" s="17">
        <f>713.9-590</f>
        <v>123.89999999999998</v>
      </c>
      <c r="L17" s="11" t="s">
        <v>26</v>
      </c>
      <c r="M17" s="16" t="s">
        <v>27</v>
      </c>
      <c r="N17" s="16">
        <v>4</v>
      </c>
      <c r="O17" s="16">
        <v>2</v>
      </c>
      <c r="P17" s="18">
        <v>44368.551261574074</v>
      </c>
      <c r="Q17" s="16" t="s">
        <v>84</v>
      </c>
      <c r="R17" s="19" t="s">
        <v>85</v>
      </c>
      <c r="S17" s="17">
        <v>713.9</v>
      </c>
      <c r="T17" s="17">
        <v>590</v>
      </c>
    </row>
    <row r="18" spans="1:25" s="16" customFormat="1" ht="60" x14ac:dyDescent="0.25">
      <c r="A18" s="14" t="s">
        <v>86</v>
      </c>
      <c r="B18" s="8" t="s">
        <v>20</v>
      </c>
      <c r="C18" s="8" t="s">
        <v>21</v>
      </c>
      <c r="D18" s="8" t="s">
        <v>22</v>
      </c>
      <c r="E18" s="8" t="s">
        <v>23</v>
      </c>
      <c r="F18" s="28" t="s">
        <v>87</v>
      </c>
      <c r="G18" s="14" t="s">
        <v>29</v>
      </c>
      <c r="H18" s="10" t="s">
        <v>25</v>
      </c>
      <c r="I18" s="11">
        <f t="shared" si="0"/>
        <v>1658.5</v>
      </c>
      <c r="J18" s="22">
        <v>1550</v>
      </c>
      <c r="K18" s="22">
        <f>1658.5-1550</f>
        <v>108.5</v>
      </c>
      <c r="L18" s="11" t="s">
        <v>26</v>
      </c>
      <c r="M18" s="16" t="s">
        <v>27</v>
      </c>
      <c r="N18" s="14">
        <v>0.5</v>
      </c>
      <c r="O18" s="14">
        <v>1</v>
      </c>
      <c r="P18" s="29">
        <v>44369.509837962964</v>
      </c>
      <c r="Q18" s="16" t="s">
        <v>71</v>
      </c>
      <c r="R18" s="19" t="s">
        <v>43</v>
      </c>
      <c r="S18" s="22">
        <v>1658.5</v>
      </c>
      <c r="T18" s="22">
        <v>1550</v>
      </c>
      <c r="U18" s="14"/>
      <c r="V18" s="14"/>
      <c r="W18" s="14"/>
      <c r="X18" s="14"/>
    </row>
    <row r="19" spans="1:25" s="16" customFormat="1" x14ac:dyDescent="0.25">
      <c r="A19" s="14"/>
      <c r="B19" s="8"/>
      <c r="C19" s="8"/>
      <c r="D19" s="8"/>
      <c r="E19" s="8"/>
      <c r="F19" s="15"/>
      <c r="H19" s="10"/>
      <c r="I19" s="11"/>
      <c r="J19" s="17"/>
      <c r="K19" s="17"/>
      <c r="L19" s="11"/>
      <c r="P19" s="18"/>
      <c r="R19" s="19"/>
      <c r="S19" s="17"/>
      <c r="T19" s="17"/>
    </row>
    <row r="20" spans="1:25" s="16" customFormat="1" x14ac:dyDescent="0.25">
      <c r="A20" s="14"/>
      <c r="B20" s="8"/>
      <c r="C20" s="8"/>
      <c r="D20" s="8"/>
      <c r="E20" s="8"/>
      <c r="F20" s="30"/>
      <c r="H20" s="10"/>
      <c r="I20" s="11"/>
      <c r="J20" s="17"/>
      <c r="K20" s="17"/>
      <c r="L20" s="11"/>
      <c r="P20" s="18"/>
      <c r="R20" s="19"/>
      <c r="S20" s="17"/>
      <c r="T20" s="17"/>
    </row>
    <row r="21" spans="1:25" s="16" customFormat="1" x14ac:dyDescent="0.25">
      <c r="A21" s="14"/>
      <c r="B21" s="8"/>
      <c r="C21" s="8"/>
      <c r="D21" s="8"/>
      <c r="E21" s="8"/>
      <c r="F21" s="26"/>
      <c r="H21" s="10"/>
      <c r="I21" s="11"/>
      <c r="J21" s="17"/>
      <c r="K21" s="17"/>
      <c r="L21" s="11"/>
      <c r="P21" s="18"/>
      <c r="R21" s="19"/>
      <c r="S21" s="17"/>
      <c r="T21" s="17"/>
    </row>
    <row r="22" spans="1:25" s="16" customFormat="1" x14ac:dyDescent="0.25">
      <c r="A22" s="14"/>
      <c r="B22" s="8"/>
      <c r="C22" s="8"/>
      <c r="D22" s="8"/>
      <c r="E22" s="8"/>
      <c r="F22" s="26"/>
      <c r="H22" s="10"/>
      <c r="I22" s="11"/>
      <c r="J22" s="17"/>
      <c r="K22" s="17"/>
      <c r="L22" s="11"/>
      <c r="P22" s="18"/>
      <c r="R22" s="19"/>
      <c r="S22" s="17"/>
      <c r="T22" s="17"/>
    </row>
    <row r="23" spans="1:25" s="16" customFormat="1" x14ac:dyDescent="0.25">
      <c r="A23" s="20"/>
      <c r="B23" s="8"/>
      <c r="C23" s="8"/>
      <c r="D23" s="8"/>
      <c r="E23" s="8"/>
      <c r="F23" s="15"/>
      <c r="H23" s="10"/>
      <c r="I23" s="11"/>
      <c r="J23" s="27"/>
      <c r="K23" s="27"/>
      <c r="L23" s="11"/>
      <c r="P23" s="18"/>
      <c r="R23" s="19"/>
      <c r="S23" s="17"/>
      <c r="T23" s="27"/>
      <c r="V23" s="23"/>
    </row>
    <row r="24" spans="1:25" s="16" customFormat="1" x14ac:dyDescent="0.25">
      <c r="A24" s="14"/>
      <c r="B24" s="8"/>
      <c r="C24" s="8"/>
      <c r="D24" s="8"/>
      <c r="E24" s="8"/>
      <c r="F24" s="15"/>
      <c r="H24" s="10"/>
      <c r="I24" s="11"/>
      <c r="J24" s="17"/>
      <c r="K24" s="17"/>
      <c r="L24" s="11"/>
      <c r="P24" s="18"/>
      <c r="R24" s="19"/>
      <c r="S24" s="17"/>
      <c r="T24" s="17"/>
    </row>
    <row r="25" spans="1:25" s="16" customFormat="1" x14ac:dyDescent="0.25">
      <c r="A25" s="14"/>
      <c r="B25" s="8"/>
      <c r="C25" s="8"/>
      <c r="D25" s="8"/>
      <c r="E25" s="8"/>
      <c r="F25" s="15"/>
      <c r="H25" s="10"/>
      <c r="I25" s="11"/>
      <c r="J25" s="17"/>
      <c r="K25" s="17"/>
      <c r="L25" s="11"/>
      <c r="P25" s="18"/>
      <c r="R25" s="19"/>
      <c r="S25" s="17"/>
      <c r="T25" s="17"/>
      <c r="Y25" s="14"/>
    </row>
    <row r="26" spans="1:25" s="16" customFormat="1" x14ac:dyDescent="0.25">
      <c r="A26" s="14"/>
      <c r="B26" s="8"/>
      <c r="C26" s="8"/>
      <c r="D26" s="8"/>
      <c r="E26" s="8"/>
      <c r="F26" s="26"/>
      <c r="H26" s="10"/>
      <c r="I26" s="11"/>
      <c r="J26" s="17"/>
      <c r="K26" s="17"/>
      <c r="L26" s="11"/>
      <c r="P26" s="18"/>
      <c r="Q26" s="31"/>
      <c r="R26" s="19"/>
      <c r="S26" s="17"/>
      <c r="T26" s="17"/>
    </row>
    <row r="27" spans="1:25" s="16" customFormat="1" x14ac:dyDescent="0.25">
      <c r="A27" s="14"/>
      <c r="B27" s="8"/>
      <c r="C27" s="8"/>
      <c r="D27" s="8"/>
      <c r="E27" s="8"/>
      <c r="F27" s="26"/>
      <c r="H27" s="10"/>
      <c r="I27" s="11"/>
      <c r="J27" s="17"/>
      <c r="K27" s="17"/>
      <c r="L27" s="11"/>
      <c r="O27" s="31"/>
      <c r="P27" s="18"/>
      <c r="Q27" s="31"/>
      <c r="R27" s="19"/>
      <c r="S27" s="17"/>
      <c r="T27" s="17"/>
    </row>
    <row r="28" spans="1:25" s="14" customFormat="1" x14ac:dyDescent="0.25">
      <c r="A28" s="32"/>
      <c r="B28" s="8"/>
      <c r="C28" s="8"/>
      <c r="D28" s="8"/>
      <c r="E28" s="8"/>
      <c r="F28" s="15"/>
      <c r="G28" s="16"/>
      <c r="H28" s="10"/>
      <c r="I28" s="11"/>
      <c r="J28" s="27"/>
      <c r="K28" s="27"/>
      <c r="L28" s="11"/>
      <c r="M28" s="16"/>
      <c r="N28" s="16"/>
      <c r="O28" s="16"/>
      <c r="P28" s="18"/>
      <c r="Q28" s="16"/>
      <c r="R28" s="19"/>
      <c r="S28" s="17"/>
      <c r="T28" s="27"/>
      <c r="U28" s="16"/>
      <c r="V28" s="16"/>
      <c r="W28" s="16"/>
      <c r="X28" s="16"/>
      <c r="Y28" s="16"/>
    </row>
    <row r="29" spans="1:25" s="16" customFormat="1" x14ac:dyDescent="0.25">
      <c r="A29" s="14"/>
      <c r="B29" s="8"/>
      <c r="C29" s="8"/>
      <c r="D29" s="8"/>
      <c r="E29" s="8"/>
      <c r="F29" s="26"/>
      <c r="H29" s="10"/>
      <c r="I29" s="11"/>
      <c r="J29" s="17"/>
      <c r="K29" s="17"/>
      <c r="L29" s="11"/>
      <c r="O29" s="31"/>
      <c r="P29" s="18"/>
      <c r="Q29" s="31"/>
      <c r="R29" s="19"/>
      <c r="S29" s="17"/>
      <c r="T29" s="17"/>
    </row>
    <row r="30" spans="1:25" s="16" customFormat="1" x14ac:dyDescent="0.25">
      <c r="A30" s="23"/>
      <c r="B30" s="8"/>
      <c r="C30" s="8"/>
      <c r="D30" s="8"/>
      <c r="E30" s="8"/>
      <c r="F30" s="28"/>
      <c r="H30" s="10"/>
      <c r="I30" s="11"/>
      <c r="J30" s="27"/>
      <c r="K30" s="33"/>
      <c r="L30" s="11"/>
      <c r="P30" s="18"/>
      <c r="Q30" s="34"/>
      <c r="R30" s="19"/>
      <c r="S30" s="17"/>
      <c r="T30" s="27"/>
    </row>
    <row r="31" spans="1:25" s="16" customFormat="1" x14ac:dyDescent="0.25">
      <c r="A31" s="20"/>
      <c r="B31" s="8"/>
      <c r="C31" s="8"/>
      <c r="D31" s="8"/>
      <c r="E31" s="8"/>
      <c r="F31" s="15"/>
      <c r="H31" s="10"/>
      <c r="I31" s="11"/>
      <c r="J31" s="35"/>
      <c r="K31" s="33"/>
      <c r="L31" s="11"/>
      <c r="P31" s="18"/>
      <c r="R31" s="19"/>
      <c r="S31" s="17"/>
      <c r="T31" s="35"/>
      <c r="V31" s="14"/>
      <c r="W31" s="14"/>
      <c r="X31" s="14"/>
    </row>
    <row r="32" spans="1:25" s="16" customFormat="1" x14ac:dyDescent="0.25">
      <c r="A32" s="14"/>
      <c r="B32" s="8"/>
      <c r="C32" s="8"/>
      <c r="D32" s="8"/>
      <c r="E32" s="8"/>
      <c r="F32" s="15"/>
      <c r="H32" s="10"/>
      <c r="I32" s="11"/>
      <c r="J32" s="22"/>
      <c r="K32" s="22"/>
      <c r="L32" s="11"/>
      <c r="P32" s="18"/>
      <c r="Q32" s="31"/>
      <c r="R32" s="19"/>
      <c r="S32" s="17"/>
      <c r="T32" s="22"/>
    </row>
    <row r="33" spans="1:20" s="16" customFormat="1" x14ac:dyDescent="0.25">
      <c r="A33" s="20"/>
      <c r="B33" s="8"/>
      <c r="C33" s="8"/>
      <c r="D33" s="8"/>
      <c r="E33" s="8"/>
      <c r="F33" s="36"/>
      <c r="H33" s="10"/>
      <c r="I33" s="11"/>
      <c r="J33" s="17"/>
      <c r="K33" s="17"/>
      <c r="L33" s="11"/>
      <c r="P33" s="18"/>
      <c r="R33" s="19"/>
      <c r="S33" s="17"/>
      <c r="T33" s="17"/>
    </row>
    <row r="34" spans="1:20" s="16" customFormat="1" x14ac:dyDescent="0.25">
      <c r="A34" s="14"/>
      <c r="B34" s="8"/>
      <c r="C34" s="8"/>
      <c r="D34" s="8"/>
      <c r="E34" s="8"/>
      <c r="F34" s="26"/>
      <c r="H34" s="10"/>
      <c r="I34" s="11"/>
      <c r="J34" s="33"/>
      <c r="K34" s="33"/>
      <c r="L34" s="11"/>
      <c r="O34" s="31"/>
      <c r="P34" s="18"/>
      <c r="R34" s="19"/>
      <c r="S34" s="17"/>
      <c r="T34" s="33"/>
    </row>
    <row r="35" spans="1:20" s="16" customFormat="1" x14ac:dyDescent="0.25">
      <c r="A35" s="14"/>
      <c r="B35" s="8"/>
      <c r="C35" s="8"/>
      <c r="D35" s="8"/>
      <c r="E35" s="8"/>
      <c r="F35" s="15"/>
      <c r="H35" s="10"/>
      <c r="I35" s="11"/>
      <c r="J35" s="17"/>
      <c r="K35" s="17"/>
      <c r="L35" s="11"/>
      <c r="P35" s="18"/>
      <c r="Q35" s="21"/>
      <c r="R35" s="19"/>
      <c r="S35" s="17"/>
      <c r="T35" s="17"/>
    </row>
    <row r="36" spans="1:20" s="16" customFormat="1" x14ac:dyDescent="0.25">
      <c r="A36" s="14"/>
      <c r="B36" s="8"/>
      <c r="C36" s="8"/>
      <c r="D36" s="8"/>
      <c r="E36" s="8"/>
      <c r="F36" s="28"/>
      <c r="G36" s="14"/>
      <c r="H36" s="10"/>
      <c r="I36" s="11"/>
      <c r="J36" s="22"/>
      <c r="K36" s="22"/>
      <c r="L36" s="11"/>
      <c r="N36" s="14"/>
      <c r="P36" s="18"/>
      <c r="R36" s="19"/>
      <c r="S36" s="22"/>
      <c r="T36" s="22"/>
    </row>
    <row r="37" spans="1:20" s="16" customFormat="1" x14ac:dyDescent="0.25">
      <c r="A37" s="20"/>
      <c r="B37" s="8"/>
      <c r="C37" s="8"/>
      <c r="D37" s="8"/>
      <c r="E37" s="8"/>
      <c r="F37" s="15"/>
      <c r="H37" s="10"/>
      <c r="I37" s="11"/>
      <c r="J37" s="27"/>
      <c r="K37" s="22"/>
      <c r="L37" s="11"/>
      <c r="M37" s="14"/>
      <c r="P37" s="18"/>
      <c r="Q37" s="21"/>
      <c r="R37" s="20"/>
      <c r="S37" s="17"/>
      <c r="T37" s="27"/>
    </row>
    <row r="38" spans="1:20" s="16" customFormat="1" x14ac:dyDescent="0.25">
      <c r="A38" s="20"/>
      <c r="B38" s="8"/>
      <c r="C38" s="8"/>
      <c r="D38" s="8"/>
      <c r="E38" s="8"/>
      <c r="F38" s="15"/>
      <c r="H38" s="10"/>
      <c r="I38" s="11"/>
      <c r="J38" s="17"/>
      <c r="K38" s="17"/>
      <c r="L38" s="11"/>
      <c r="P38" s="18"/>
      <c r="R38" s="19"/>
      <c r="S38" s="17"/>
      <c r="T38" s="17"/>
    </row>
    <row r="39" spans="1:20" s="16" customFormat="1" x14ac:dyDescent="0.25">
      <c r="A39" s="14"/>
      <c r="B39" s="8"/>
      <c r="C39" s="8"/>
      <c r="D39" s="8"/>
      <c r="E39" s="8"/>
      <c r="F39" s="15"/>
      <c r="H39" s="10"/>
      <c r="I39" s="11"/>
      <c r="J39" s="17"/>
      <c r="K39" s="17"/>
      <c r="L39" s="11"/>
      <c r="O39" s="31"/>
      <c r="P39" s="18"/>
      <c r="Q39" s="31"/>
      <c r="R39" s="19"/>
      <c r="S39" s="17"/>
      <c r="T39" s="17"/>
    </row>
    <row r="40" spans="1:20" s="16" customFormat="1" x14ac:dyDescent="0.25">
      <c r="A40" s="14"/>
      <c r="B40" s="8"/>
      <c r="C40" s="8"/>
      <c r="D40" s="8"/>
      <c r="E40" s="8"/>
      <c r="F40" s="15"/>
      <c r="H40" s="10"/>
      <c r="I40" s="11"/>
      <c r="J40" s="17"/>
      <c r="K40" s="17"/>
      <c r="L40" s="11"/>
      <c r="P40" s="18"/>
      <c r="Q40" s="14"/>
      <c r="R40" s="19"/>
      <c r="S40" s="17"/>
      <c r="T40" s="17"/>
    </row>
    <row r="41" spans="1:20" s="16" customFormat="1" x14ac:dyDescent="0.25">
      <c r="A41" s="14"/>
      <c r="B41" s="8"/>
      <c r="C41" s="8"/>
      <c r="D41" s="8"/>
      <c r="E41" s="8"/>
      <c r="F41" s="36"/>
      <c r="H41" s="10"/>
      <c r="I41" s="11"/>
      <c r="J41" s="17"/>
      <c r="K41" s="17"/>
      <c r="L41" s="11"/>
      <c r="P41" s="18"/>
      <c r="R41" s="19"/>
      <c r="S41" s="17"/>
      <c r="T41" s="17"/>
    </row>
    <row r="42" spans="1:20" s="16" customFormat="1" x14ac:dyDescent="0.25">
      <c r="A42" s="14"/>
      <c r="B42" s="8"/>
      <c r="C42" s="8"/>
      <c r="D42" s="8"/>
      <c r="E42" s="8"/>
      <c r="F42" s="26"/>
      <c r="H42" s="10"/>
      <c r="I42" s="11"/>
      <c r="J42" s="17"/>
      <c r="K42" s="17"/>
      <c r="L42" s="11"/>
      <c r="O42" s="14"/>
      <c r="P42" s="18"/>
      <c r="Q42" s="31"/>
      <c r="R42" s="19"/>
      <c r="S42" s="17"/>
      <c r="T42" s="17"/>
    </row>
    <row r="43" spans="1:20" s="16" customFormat="1" x14ac:dyDescent="0.25">
      <c r="A43" s="14"/>
      <c r="B43" s="8"/>
      <c r="C43" s="8"/>
      <c r="D43" s="8"/>
      <c r="E43" s="8"/>
      <c r="F43" s="26"/>
      <c r="H43" s="10"/>
      <c r="I43" s="11"/>
      <c r="J43" s="17"/>
      <c r="K43" s="17"/>
      <c r="L43" s="11"/>
      <c r="O43" s="14"/>
      <c r="P43" s="18"/>
      <c r="Q43" s="31"/>
      <c r="R43" s="19"/>
      <c r="S43" s="17"/>
      <c r="T43" s="17"/>
    </row>
    <row r="44" spans="1:20" s="16" customFormat="1" x14ac:dyDescent="0.25">
      <c r="A44" s="14"/>
      <c r="B44" s="8"/>
      <c r="C44" s="8"/>
      <c r="D44" s="8"/>
      <c r="E44" s="8"/>
      <c r="F44" s="26"/>
      <c r="H44" s="10"/>
      <c r="I44" s="11"/>
      <c r="J44" s="17"/>
      <c r="K44" s="17"/>
      <c r="L44" s="11"/>
      <c r="O44" s="14"/>
      <c r="P44" s="18"/>
      <c r="Q44" s="31"/>
      <c r="R44" s="19"/>
      <c r="S44" s="17"/>
      <c r="T44" s="17"/>
    </row>
    <row r="45" spans="1:20" s="16" customFormat="1" x14ac:dyDescent="0.25">
      <c r="A45" s="14"/>
      <c r="B45" s="8"/>
      <c r="C45" s="8"/>
      <c r="D45" s="8"/>
      <c r="E45" s="8"/>
      <c r="F45" s="15"/>
      <c r="H45" s="10"/>
      <c r="I45" s="11"/>
      <c r="J45" s="17"/>
      <c r="K45" s="17"/>
      <c r="L45" s="11"/>
      <c r="O45" s="14"/>
      <c r="P45" s="18"/>
      <c r="Q45" s="31"/>
      <c r="R45" s="19"/>
      <c r="S45" s="17"/>
      <c r="T45" s="17"/>
    </row>
    <row r="46" spans="1:20" s="16" customFormat="1" x14ac:dyDescent="0.25">
      <c r="A46" s="14"/>
      <c r="B46" s="8"/>
      <c r="C46" s="8"/>
      <c r="D46" s="8"/>
      <c r="E46" s="8"/>
      <c r="F46" s="26"/>
      <c r="H46" s="10"/>
      <c r="I46" s="11"/>
      <c r="J46" s="17"/>
      <c r="K46" s="17"/>
      <c r="L46" s="11"/>
      <c r="O46" s="14"/>
      <c r="P46" s="18"/>
      <c r="Q46" s="31"/>
      <c r="R46" s="19"/>
      <c r="S46" s="17"/>
      <c r="T46" s="17"/>
    </row>
    <row r="47" spans="1:20" s="16" customFormat="1" x14ac:dyDescent="0.25">
      <c r="A47" s="14"/>
      <c r="B47" s="8"/>
      <c r="C47" s="8"/>
      <c r="D47" s="8"/>
      <c r="E47" s="8"/>
      <c r="F47" s="26"/>
      <c r="H47" s="10"/>
      <c r="I47" s="11"/>
      <c r="J47" s="17"/>
      <c r="K47" s="17"/>
      <c r="L47" s="11"/>
      <c r="O47" s="14"/>
      <c r="P47" s="18"/>
      <c r="Q47" s="31"/>
      <c r="R47" s="19"/>
      <c r="S47" s="17"/>
      <c r="T47" s="17"/>
    </row>
    <row r="48" spans="1:20" s="16" customFormat="1" x14ac:dyDescent="0.25">
      <c r="A48" s="20"/>
      <c r="B48" s="8"/>
      <c r="C48" s="8"/>
      <c r="D48" s="8"/>
      <c r="E48" s="8"/>
      <c r="F48" s="26"/>
      <c r="H48" s="10"/>
      <c r="I48" s="11"/>
      <c r="J48" s="33"/>
      <c r="K48" s="33"/>
      <c r="L48" s="11"/>
      <c r="O48" s="14"/>
      <c r="P48" s="18"/>
      <c r="Q48" s="31"/>
      <c r="R48" s="19"/>
      <c r="S48" s="17"/>
      <c r="T48" s="33"/>
    </row>
    <row r="49" spans="1:25" s="16" customFormat="1" x14ac:dyDescent="0.25">
      <c r="A49" s="20"/>
      <c r="B49" s="8"/>
      <c r="C49" s="8"/>
      <c r="D49" s="8"/>
      <c r="E49" s="8"/>
      <c r="F49" s="15"/>
      <c r="H49" s="10"/>
      <c r="I49" s="11"/>
      <c r="J49" s="17"/>
      <c r="K49" s="17"/>
      <c r="L49" s="11"/>
      <c r="O49" s="14"/>
      <c r="P49" s="18"/>
      <c r="Q49" s="31"/>
      <c r="R49" s="19"/>
      <c r="S49" s="17"/>
      <c r="T49" s="17"/>
    </row>
    <row r="50" spans="1:25" s="16" customFormat="1" x14ac:dyDescent="0.25">
      <c r="A50" s="14"/>
      <c r="B50" s="8"/>
      <c r="C50" s="8"/>
      <c r="D50" s="8"/>
      <c r="E50" s="8"/>
      <c r="F50" s="15"/>
      <c r="G50" s="14"/>
      <c r="H50" s="10"/>
      <c r="I50" s="11"/>
      <c r="J50" s="17"/>
      <c r="K50" s="17"/>
      <c r="L50" s="11"/>
      <c r="P50" s="18"/>
      <c r="R50" s="19"/>
      <c r="S50" s="17"/>
      <c r="T50" s="17"/>
    </row>
    <row r="51" spans="1:25" s="16" customFormat="1" x14ac:dyDescent="0.25">
      <c r="A51" s="14"/>
      <c r="B51" s="8"/>
      <c r="C51" s="8"/>
      <c r="D51" s="8"/>
      <c r="E51" s="8"/>
      <c r="H51" s="10"/>
      <c r="I51" s="11"/>
      <c r="J51" s="17"/>
      <c r="K51" s="17"/>
      <c r="L51" s="11"/>
      <c r="P51" s="18"/>
      <c r="Q51" s="21"/>
      <c r="R51" s="19"/>
      <c r="S51" s="17"/>
      <c r="T51" s="17"/>
    </row>
    <row r="52" spans="1:25" s="16" customFormat="1" x14ac:dyDescent="0.25">
      <c r="A52" s="14"/>
      <c r="B52" s="8"/>
      <c r="C52" s="8"/>
      <c r="D52" s="8"/>
      <c r="E52" s="8"/>
      <c r="F52" s="15"/>
      <c r="H52" s="10"/>
      <c r="I52" s="11"/>
      <c r="J52" s="17"/>
      <c r="K52" s="17"/>
      <c r="L52" s="11"/>
      <c r="P52" s="18"/>
      <c r="R52" s="19"/>
      <c r="S52" s="17"/>
      <c r="T52" s="17"/>
    </row>
    <row r="53" spans="1:25" s="16" customFormat="1" x14ac:dyDescent="0.25">
      <c r="A53" s="14"/>
      <c r="B53" s="8"/>
      <c r="C53" s="8"/>
      <c r="D53" s="8"/>
      <c r="E53" s="8"/>
      <c r="F53" s="15"/>
      <c r="H53" s="10"/>
      <c r="I53" s="11"/>
      <c r="J53" s="22"/>
      <c r="K53" s="22"/>
      <c r="L53" s="11"/>
      <c r="P53" s="18"/>
      <c r="Q53" s="14"/>
      <c r="R53" s="19"/>
      <c r="S53" s="17"/>
      <c r="T53" s="22"/>
    </row>
    <row r="54" spans="1:25" s="16" customFormat="1" x14ac:dyDescent="0.25">
      <c r="A54" s="20"/>
      <c r="B54" s="8"/>
      <c r="C54" s="8"/>
      <c r="D54" s="8"/>
      <c r="E54" s="8"/>
      <c r="F54" s="36"/>
      <c r="H54" s="10"/>
      <c r="I54" s="11"/>
      <c r="J54" s="22"/>
      <c r="K54" s="22"/>
      <c r="L54" s="11"/>
      <c r="P54" s="18"/>
      <c r="R54" s="19"/>
      <c r="S54" s="17"/>
      <c r="T54" s="22"/>
      <c r="W54" s="37"/>
      <c r="X54" s="38"/>
    </row>
    <row r="55" spans="1:25" s="16" customFormat="1" x14ac:dyDescent="0.25">
      <c r="A55" s="20"/>
      <c r="B55" s="8"/>
      <c r="C55" s="8"/>
      <c r="D55" s="8"/>
      <c r="E55" s="8"/>
      <c r="F55" s="24"/>
      <c r="G55" s="14"/>
      <c r="H55" s="10"/>
      <c r="I55" s="11"/>
      <c r="J55" s="22"/>
      <c r="K55" s="22"/>
      <c r="L55" s="11"/>
      <c r="M55" s="14"/>
      <c r="N55" s="14"/>
      <c r="O55" s="14"/>
      <c r="P55" s="29"/>
      <c r="Q55" s="14"/>
      <c r="R55" s="20"/>
      <c r="S55" s="22"/>
      <c r="T55" s="22"/>
      <c r="U55" s="14"/>
      <c r="V55" s="14"/>
      <c r="W55" s="14"/>
      <c r="X55" s="14"/>
      <c r="Y55" s="14"/>
    </row>
    <row r="56" spans="1:25" s="16" customFormat="1" x14ac:dyDescent="0.25">
      <c r="A56" s="14"/>
      <c r="B56" s="8"/>
      <c r="C56" s="8"/>
      <c r="D56" s="8"/>
      <c r="E56" s="8"/>
      <c r="F56" s="26"/>
      <c r="H56" s="10"/>
      <c r="I56" s="11"/>
      <c r="J56" s="17"/>
      <c r="K56" s="17"/>
      <c r="L56" s="11"/>
      <c r="O56" s="14"/>
      <c r="P56" s="18"/>
      <c r="R56" s="19"/>
      <c r="S56" s="17"/>
      <c r="T56" s="17"/>
    </row>
    <row r="57" spans="1:25" s="16" customFormat="1" x14ac:dyDescent="0.25">
      <c r="A57" s="14"/>
      <c r="B57" s="8"/>
      <c r="C57" s="8"/>
      <c r="D57" s="8"/>
      <c r="E57" s="8"/>
      <c r="F57" s="28"/>
      <c r="G57" s="14"/>
      <c r="H57" s="10"/>
      <c r="I57" s="11"/>
      <c r="J57" s="22"/>
      <c r="K57" s="22"/>
      <c r="L57" s="11"/>
      <c r="N57" s="14"/>
      <c r="P57" s="29"/>
      <c r="R57" s="19"/>
      <c r="S57" s="22"/>
      <c r="T57" s="22"/>
    </row>
    <row r="58" spans="1:25" s="16" customFormat="1" x14ac:dyDescent="0.25">
      <c r="A58" s="14"/>
      <c r="B58" s="8"/>
      <c r="C58" s="8"/>
      <c r="D58" s="8"/>
      <c r="E58" s="8"/>
      <c r="F58" s="15"/>
      <c r="H58" s="10"/>
      <c r="I58" s="11"/>
      <c r="J58" s="22"/>
      <c r="K58" s="22"/>
      <c r="L58" s="11"/>
      <c r="P58" s="18"/>
      <c r="R58" s="19"/>
      <c r="S58" s="17"/>
      <c r="T58" s="22"/>
    </row>
    <row r="59" spans="1:25" x14ac:dyDescent="0.2">
      <c r="R59" s="39"/>
    </row>
    <row r="60" spans="1:25" x14ac:dyDescent="0.2">
      <c r="R6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 2021 CSL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2022-06-10T07:45:34Z</dcterms:modified>
</cp:coreProperties>
</file>