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RIMER TRIMESTRE 202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6" i="1" l="1"/>
  <c r="I16" i="1" s="1"/>
  <c r="K15" i="1"/>
  <c r="I15" i="1" s="1"/>
  <c r="K14" i="1"/>
  <c r="I14" i="1" s="1"/>
  <c r="I13" i="1"/>
  <c r="K12" i="1"/>
  <c r="I12" i="1" s="1"/>
  <c r="K11" i="1"/>
  <c r="I11" i="1" s="1"/>
  <c r="K10" i="1"/>
  <c r="I10" i="1" s="1"/>
  <c r="I9" i="1"/>
  <c r="I8" i="1"/>
  <c r="K7" i="1"/>
  <c r="I7" i="1" s="1"/>
  <c r="K6" i="1"/>
  <c r="I6" i="1" s="1"/>
  <c r="K5" i="1"/>
  <c r="I5" i="1" s="1"/>
  <c r="I4" i="1"/>
  <c r="K3" i="1"/>
  <c r="I3" i="1" s="1"/>
  <c r="K2" i="1"/>
  <c r="I2" i="1" s="1"/>
</calcChain>
</file>

<file path=xl/sharedStrings.xml><?xml version="1.0" encoding="utf-8"?>
<sst xmlns="http://schemas.openxmlformats.org/spreadsheetml/2006/main" count="199" uniqueCount="82">
  <si>
    <t>Nº EXPEDIENTE</t>
  </si>
  <si>
    <t>ÓRGANO DE CONTRATACIÓN</t>
  </si>
  <si>
    <t>CONTRATO SARA/ UMBRAL</t>
  </si>
  <si>
    <t>Directiva de aplicación</t>
  </si>
  <si>
    <t>Marco Legal Nacional</t>
  </si>
  <si>
    <t>Objeto del contrato</t>
  </si>
  <si>
    <t>Tipos de contrato</t>
  </si>
  <si>
    <t xml:space="preserve">Sistema de contratación 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</si>
  <si>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</si>
  <si>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</si>
  <si>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</si>
  <si>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</si>
  <si>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</si>
  <si>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</si>
  <si>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ofertas recibidas</t>
  </si>
  <si>
    <t>Fecha de aprobacion del gasto</t>
  </si>
  <si>
    <t>NOMBRE ADJUDICATARIO</t>
  </si>
  <si>
    <t>CIF/NIF</t>
  </si>
  <si>
    <t>Precio seleccionado con impuestos</t>
  </si>
  <si>
    <t>Precio seleccionado sin impuestos</t>
  </si>
  <si>
    <t>2021-001</t>
  </si>
  <si>
    <t>CANALINK</t>
  </si>
  <si>
    <t>FALSE</t>
  </si>
  <si>
    <t>2014/24/EU</t>
  </si>
  <si>
    <t>Ley 9/2017</t>
  </si>
  <si>
    <t>Suministro Ampliación ODF planta externa CT Nobel</t>
  </si>
  <si>
    <t>C</t>
  </si>
  <si>
    <t>No aplica</t>
  </si>
  <si>
    <t>ESPAÑA</t>
  </si>
  <si>
    <t>ES</t>
  </si>
  <si>
    <t xml:space="preserve"> GATEWAY COMUNICACIONES Y SISTEMAS ,S.L.</t>
  </si>
  <si>
    <t>B35679638</t>
  </si>
  <si>
    <t>2021-009</t>
  </si>
  <si>
    <t>Servicio de limpieza por un periodo de tiempo limitado de los centros técnicos de CANALINK en Gran Canaria.</t>
  </si>
  <si>
    <t>E</t>
  </si>
  <si>
    <t>CANARILIME,S.L.</t>
  </si>
  <si>
    <t>B35340876</t>
  </si>
  <si>
    <t>2021-030</t>
  </si>
  <si>
    <r>
      <t xml:space="preserve">Servicio de asesoramiento jurídico e </t>
    </r>
    <r>
      <rPr>
        <sz val="9"/>
        <color rgb="FF1B1D1C"/>
        <rFont val="Arial"/>
        <family val="2"/>
      </rPr>
      <t>Interposición de Recurso Contencioso-Administrativo frente a desestimación presunta de Recurso de Alzada deducido frente a Resolución de Reconocimiento de Alta de Trabajador Autónomo</t>
    </r>
    <r>
      <rPr>
        <sz val="9"/>
        <color theme="1"/>
        <rFont val="Arial"/>
        <family val="2"/>
      </rPr>
      <t xml:space="preserve"> </t>
    </r>
    <r>
      <rPr>
        <sz val="9"/>
        <color rgb="FF333333"/>
        <rFont val="Arial"/>
        <family val="2"/>
      </rPr>
      <t xml:space="preserve">y, si procede, asistencia presencial a acto de vista ante el órgano de la Jurisdicción Contencioso-Administrativa que conozca del procedimiento. </t>
    </r>
  </si>
  <si>
    <t>ESPERTIAS, C.B.</t>
  </si>
  <si>
    <t>E87896304</t>
  </si>
  <si>
    <t>2021-005</t>
  </si>
  <si>
    <t>Suministro de material necesario para la instalación de un nuevo rack que nos entrega el cliente Lyntia en una nueva huella en el centro técnico de Nobel.</t>
  </si>
  <si>
    <t>ABM REXEL, S.L.U.</t>
  </si>
  <si>
    <t>B28262822</t>
  </si>
  <si>
    <t>2021-029</t>
  </si>
  <si>
    <t>Servicio de asesoramiento jurídico específico en relación con los trámites necesarios para proceder a la fusión por absorción y/o liquidación de las entidades CanaLink Baharicom y CanaLink Africa, ambas participadas al 100% por Canarias Submarine Link, S.L.U. y a la adopción de las medidas de índole regulatorio y mercantil oportunas</t>
  </si>
  <si>
    <t>ELICES ABOGADOS</t>
  </si>
  <si>
    <t>43795723C</t>
  </si>
  <si>
    <t>2021-020</t>
  </si>
  <si>
    <t>Suministro de adaptadores de fibra óptica SCPC – SCPC.</t>
  </si>
  <si>
    <t>2021-031</t>
  </si>
  <si>
    <t>Servicio de transporte de equipamiento de transmisión de CANALINK entre dependencias en la isla de Tenerife para su instalación.</t>
  </si>
  <si>
    <t>CARGOPACK EXPRESS,S.A.</t>
  </si>
  <si>
    <t>A35070663</t>
  </si>
  <si>
    <t>2021-028</t>
  </si>
  <si>
    <t>Suministro de material informático (discos duros y memorias RAM) para actualizar los portátiles de algunos técnicos N2 y del responsable de ingeniería y soporte. Se trata de un material necesario para acometer los trabajos del día a día de la empresa.</t>
  </si>
  <si>
    <t>SAENTECH,S.L.</t>
  </si>
  <si>
    <t>B38933719</t>
  </si>
  <si>
    <t>2021-023</t>
  </si>
  <si>
    <r>
      <t>Suministro de tinta para recargas rotuladores V BOARD</t>
    </r>
    <r>
      <rPr>
        <b/>
        <u/>
        <sz val="9"/>
        <color rgb="FF333333"/>
        <rFont val="Arial"/>
        <family val="2"/>
      </rPr>
      <t xml:space="preserve"> </t>
    </r>
  </si>
  <si>
    <t>BIBLOS, MATERIAL Y CONSUMIBLES PARA OFICINA, S.L.</t>
  </si>
  <si>
    <t>B35448364</t>
  </si>
  <si>
    <t xml:space="preserve">2021-035 </t>
  </si>
  <si>
    <t>Servicio de mantenimiento correctivo de la planta externa de CANALINK en Gran Canaria  para el periodo 2021 Q2.</t>
  </si>
  <si>
    <t>MONCISA CANARIAS S.A.</t>
  </si>
  <si>
    <t>A35646900</t>
  </si>
  <si>
    <t>2021-002</t>
  </si>
  <si>
    <t>Suministro para ampliación ODF Central de Nobel con 480 puertos</t>
  </si>
  <si>
    <t>NEXANS Iberia SL</t>
  </si>
  <si>
    <t>B08359879</t>
  </si>
  <si>
    <t>2021-021</t>
  </si>
  <si>
    <t>Suministro de manguera de fibra óptica LCPC – SCPC.</t>
  </si>
  <si>
    <t>DIGAMEL, S.A.</t>
  </si>
  <si>
    <t>A36127314</t>
  </si>
  <si>
    <t>2021-033</t>
  </si>
  <si>
    <t>Servicio de apoyo adicional en BMH Tinoca 1ª intervención.</t>
  </si>
  <si>
    <t>2021-032</t>
  </si>
  <si>
    <t>2021-024</t>
  </si>
  <si>
    <t>Suministro pilas para equipos de instrumentación, linternas y mandos</t>
  </si>
  <si>
    <t>SONEPAR IBERICA SPAIN S.A.U.</t>
  </si>
  <si>
    <t> A96933510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</si>
</sst>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;[Red]\(#,##0.00\);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1B1D1C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u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43" fontId="3" fillId="0" borderId="0" xfId="1" applyFont="1" applyBorder="1" applyAlignment="1">
      <alignment vertical="top"/>
    </xf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0" xfId="0" applyFont="1"/>
    <xf numFmtId="0" fontId="3" fillId="3" borderId="0" xfId="0" applyFont="1" applyFill="1" applyAlignment="1">
      <alignment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7" fillId="0" borderId="0" xfId="0" applyFont="1" applyAlignment="1">
      <alignment horizontal="justify" vertical="top"/>
    </xf>
    <xf numFmtId="0" fontId="3" fillId="3" borderId="0" xfId="0" applyFont="1" applyFill="1" applyAlignment="1">
      <alignment horizontal="left" vertical="top"/>
    </xf>
    <xf numFmtId="43" fontId="3" fillId="3" borderId="0" xfId="1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justify" vertical="top"/>
    </xf>
    <xf numFmtId="14" fontId="3" fillId="0" borderId="0" xfId="0" applyNumberFormat="1" applyFont="1" applyBorder="1" applyAlignment="1">
      <alignment vertical="top"/>
    </xf>
    <xf numFmtId="0" fontId="6" fillId="0" borderId="0" xfId="0" applyFont="1" applyAlignment="1">
      <alignment horizontal="justify" vertical="top"/>
    </xf>
    <xf numFmtId="43" fontId="4" fillId="3" borderId="0" xfId="1" applyFont="1" applyFill="1" applyAlignment="1">
      <alignment vertical="top"/>
    </xf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9" workbookViewId="0">
      <selection activeCell="B33" sqref="B33"/>
    </sheetView>
  </sheetViews>
  <sheetFormatPr baseColWidth="10" defaultColWidth="9.140625" defaultRowHeight="12" x14ac:dyDescent="0.2"/>
  <cols>
    <col min="1" max="5" width="14.140625" style="15" customWidth="1"/>
    <col min="6" max="6" width="41" style="15" customWidth="1"/>
    <col min="7" max="7" width="9.140625" style="15"/>
    <col min="8" max="9" width="12.7109375" style="15" customWidth="1"/>
    <col min="10" max="10" width="11.42578125" style="15" bestFit="1" customWidth="1"/>
    <col min="11" max="12" width="10.28515625" style="15" customWidth="1"/>
    <col min="13" max="13" width="9.140625" style="15"/>
    <col min="14" max="14" width="10" style="15" customWidth="1"/>
    <col min="15" max="15" width="9.140625" style="15"/>
    <col min="16" max="16" width="15.5703125" style="15" bestFit="1" customWidth="1"/>
    <col min="17" max="17" width="49.42578125" style="15" customWidth="1"/>
    <col min="18" max="18" width="11" style="15" customWidth="1"/>
    <col min="19" max="19" width="12.140625" style="31" customWidth="1"/>
    <col min="20" max="20" width="11.28515625" style="15" customWidth="1"/>
    <col min="21" max="22" width="9.140625" style="15"/>
    <col min="23" max="23" width="34.85546875" style="15" customWidth="1"/>
    <col min="24" max="24" width="9.140625" style="15"/>
    <col min="25" max="25" width="35" style="15" customWidth="1"/>
    <col min="26" max="16384" width="9.140625" style="15"/>
  </cols>
  <sheetData>
    <row r="1" spans="1:25" s="7" customFormat="1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/>
      <c r="V1" s="2"/>
      <c r="W1" s="2"/>
      <c r="X1" s="2"/>
      <c r="Y1" s="6"/>
    </row>
    <row r="2" spans="1:25" ht="24" x14ac:dyDescent="0.2">
      <c r="A2" s="8" t="s">
        <v>20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 t="s">
        <v>26</v>
      </c>
      <c r="H2" s="10" t="s">
        <v>27</v>
      </c>
      <c r="I2" s="11">
        <f>+J2+K2</f>
        <v>11801.565000000001</v>
      </c>
      <c r="J2" s="11">
        <v>11029.5</v>
      </c>
      <c r="K2" s="11">
        <f>11801.565-J2</f>
        <v>772.06500000000051</v>
      </c>
      <c r="L2" s="11" t="s">
        <v>28</v>
      </c>
      <c r="M2" s="10" t="s">
        <v>29</v>
      </c>
      <c r="N2" s="10">
        <v>0</v>
      </c>
      <c r="O2" s="10">
        <v>1</v>
      </c>
      <c r="P2" s="12">
        <v>44213</v>
      </c>
      <c r="Q2" s="13" t="s">
        <v>30</v>
      </c>
      <c r="R2" s="14" t="s">
        <v>31</v>
      </c>
      <c r="S2" s="11">
        <v>11801.565000000001</v>
      </c>
      <c r="T2" s="11">
        <v>11029.5</v>
      </c>
      <c r="U2" s="10"/>
      <c r="V2" s="10"/>
      <c r="W2" s="10"/>
      <c r="X2" s="10"/>
      <c r="Y2" s="10"/>
    </row>
    <row r="3" spans="1:25" s="18" customFormat="1" ht="36" x14ac:dyDescent="0.25">
      <c r="A3" s="16" t="s">
        <v>32</v>
      </c>
      <c r="B3" s="8" t="s">
        <v>21</v>
      </c>
      <c r="C3" s="8" t="s">
        <v>22</v>
      </c>
      <c r="D3" s="8" t="s">
        <v>23</v>
      </c>
      <c r="E3" s="8" t="s">
        <v>24</v>
      </c>
      <c r="F3" s="17" t="s">
        <v>33</v>
      </c>
      <c r="G3" s="18" t="s">
        <v>34</v>
      </c>
      <c r="H3" s="10" t="s">
        <v>27</v>
      </c>
      <c r="I3" s="11">
        <f t="shared" ref="I3:I16" si="0">+J3+K3</f>
        <v>1045.07</v>
      </c>
      <c r="J3" s="19">
        <v>976.7</v>
      </c>
      <c r="K3" s="19">
        <f>1045.07-976.7</f>
        <v>68.369999999999891</v>
      </c>
      <c r="L3" s="11" t="s">
        <v>28</v>
      </c>
      <c r="M3" s="18" t="s">
        <v>29</v>
      </c>
      <c r="N3" s="18">
        <v>1</v>
      </c>
      <c r="O3" s="18">
        <v>2</v>
      </c>
      <c r="P3" s="20">
        <v>44222.634756944448</v>
      </c>
      <c r="Q3" s="16" t="s">
        <v>35</v>
      </c>
      <c r="R3" s="21" t="s">
        <v>36</v>
      </c>
      <c r="S3" s="19">
        <v>1045.07</v>
      </c>
      <c r="T3" s="19">
        <v>976.7</v>
      </c>
    </row>
    <row r="4" spans="1:25" s="18" customFormat="1" ht="33.950000000000003" customHeight="1" x14ac:dyDescent="0.25">
      <c r="A4" s="22" t="s">
        <v>37</v>
      </c>
      <c r="B4" s="8" t="s">
        <v>21</v>
      </c>
      <c r="C4" s="8" t="s">
        <v>22</v>
      </c>
      <c r="D4" s="8" t="s">
        <v>23</v>
      </c>
      <c r="E4" s="8" t="s">
        <v>24</v>
      </c>
      <c r="F4" s="17" t="s">
        <v>38</v>
      </c>
      <c r="G4" s="18" t="s">
        <v>34</v>
      </c>
      <c r="H4" s="10" t="s">
        <v>27</v>
      </c>
      <c r="I4" s="11">
        <f t="shared" si="0"/>
        <v>2400</v>
      </c>
      <c r="J4" s="19">
        <v>2400</v>
      </c>
      <c r="K4" s="19">
        <v>0</v>
      </c>
      <c r="L4" s="11" t="s">
        <v>28</v>
      </c>
      <c r="M4" s="18" t="s">
        <v>29</v>
      </c>
      <c r="N4" s="18">
        <v>12</v>
      </c>
      <c r="O4" s="18">
        <v>2</v>
      </c>
      <c r="P4" s="20">
        <v>44228</v>
      </c>
      <c r="Q4" s="18" t="s">
        <v>39</v>
      </c>
      <c r="R4" s="21" t="s">
        <v>40</v>
      </c>
      <c r="S4" s="19">
        <v>2400</v>
      </c>
      <c r="T4" s="19">
        <v>2400</v>
      </c>
    </row>
    <row r="5" spans="1:25" s="18" customFormat="1" ht="39.950000000000003" customHeight="1" x14ac:dyDescent="0.25">
      <c r="A5" s="16" t="s">
        <v>41</v>
      </c>
      <c r="B5" s="8" t="s">
        <v>21</v>
      </c>
      <c r="C5" s="8" t="s">
        <v>22</v>
      </c>
      <c r="D5" s="8" t="s">
        <v>23</v>
      </c>
      <c r="E5" s="8" t="s">
        <v>24</v>
      </c>
      <c r="F5" s="23" t="s">
        <v>42</v>
      </c>
      <c r="G5" s="18" t="s">
        <v>26</v>
      </c>
      <c r="H5" s="10" t="s">
        <v>27</v>
      </c>
      <c r="I5" s="11">
        <f t="shared" si="0"/>
        <v>798.98</v>
      </c>
      <c r="J5" s="19">
        <v>747.1</v>
      </c>
      <c r="K5" s="19">
        <f>798.98-747.1</f>
        <v>51.879999999999995</v>
      </c>
      <c r="L5" s="11" t="s">
        <v>28</v>
      </c>
      <c r="M5" s="16"/>
      <c r="N5" s="18">
        <v>0</v>
      </c>
      <c r="O5" s="18">
        <v>1</v>
      </c>
      <c r="P5" s="20">
        <v>44230.523680555554</v>
      </c>
      <c r="Q5" s="24" t="s">
        <v>43</v>
      </c>
      <c r="R5" s="22" t="s">
        <v>44</v>
      </c>
      <c r="S5" s="19">
        <v>798.98</v>
      </c>
      <c r="T5" s="19">
        <v>747.1</v>
      </c>
      <c r="W5" s="16"/>
      <c r="X5" s="16"/>
    </row>
    <row r="6" spans="1:25" s="18" customFormat="1" ht="80.45" customHeight="1" x14ac:dyDescent="0.25">
      <c r="A6" s="16" t="s">
        <v>45</v>
      </c>
      <c r="B6" s="8" t="s">
        <v>21</v>
      </c>
      <c r="C6" s="8" t="s">
        <v>22</v>
      </c>
      <c r="D6" s="8" t="s">
        <v>23</v>
      </c>
      <c r="E6" s="8" t="s">
        <v>24</v>
      </c>
      <c r="F6" s="17" t="s">
        <v>46</v>
      </c>
      <c r="G6" s="18" t="s">
        <v>34</v>
      </c>
      <c r="H6" s="10" t="s">
        <v>27</v>
      </c>
      <c r="I6" s="11">
        <f t="shared" si="0"/>
        <v>15250</v>
      </c>
      <c r="J6" s="19">
        <v>14030</v>
      </c>
      <c r="K6" s="19">
        <f>15250-14030</f>
        <v>1220</v>
      </c>
      <c r="L6" s="11" t="s">
        <v>28</v>
      </c>
      <c r="M6" s="18" t="s">
        <v>29</v>
      </c>
      <c r="N6" s="18">
        <v>6</v>
      </c>
      <c r="O6" s="18">
        <v>2</v>
      </c>
      <c r="P6" s="20">
        <v>44239</v>
      </c>
      <c r="Q6" s="18" t="s">
        <v>47</v>
      </c>
      <c r="R6" s="21" t="s">
        <v>48</v>
      </c>
      <c r="S6" s="19">
        <v>15250</v>
      </c>
      <c r="T6" s="19">
        <v>14030</v>
      </c>
    </row>
    <row r="7" spans="1:25" s="18" customFormat="1" ht="24" x14ac:dyDescent="0.25">
      <c r="A7" s="16" t="s">
        <v>49</v>
      </c>
      <c r="B7" s="8" t="s">
        <v>21</v>
      </c>
      <c r="C7" s="8" t="s">
        <v>22</v>
      </c>
      <c r="D7" s="8" t="s">
        <v>23</v>
      </c>
      <c r="E7" s="8" t="s">
        <v>24</v>
      </c>
      <c r="F7" s="17" t="s">
        <v>50</v>
      </c>
      <c r="G7" s="18" t="s">
        <v>26</v>
      </c>
      <c r="H7" s="10" t="s">
        <v>27</v>
      </c>
      <c r="I7" s="11">
        <f t="shared" si="0"/>
        <v>59.06</v>
      </c>
      <c r="J7" s="19">
        <v>55.2</v>
      </c>
      <c r="K7" s="19">
        <f>59.06-55.2</f>
        <v>3.8599999999999994</v>
      </c>
      <c r="L7" s="11" t="s">
        <v>28</v>
      </c>
      <c r="M7" s="18" t="s">
        <v>29</v>
      </c>
      <c r="N7" s="18">
        <v>0</v>
      </c>
      <c r="O7" s="18">
        <v>1</v>
      </c>
      <c r="P7" s="20">
        <v>44252.551388888889</v>
      </c>
      <c r="Q7" s="24" t="s">
        <v>30</v>
      </c>
      <c r="R7" s="21" t="s">
        <v>31</v>
      </c>
      <c r="S7" s="19">
        <v>59.06</v>
      </c>
      <c r="T7" s="19">
        <v>55.2</v>
      </c>
    </row>
    <row r="8" spans="1:25" s="18" customFormat="1" ht="36" x14ac:dyDescent="0.25">
      <c r="A8" s="16" t="s">
        <v>51</v>
      </c>
      <c r="B8" s="8" t="s">
        <v>21</v>
      </c>
      <c r="C8" s="8" t="s">
        <v>22</v>
      </c>
      <c r="D8" s="8" t="s">
        <v>23</v>
      </c>
      <c r="E8" s="8" t="s">
        <v>24</v>
      </c>
      <c r="F8" s="17" t="s">
        <v>52</v>
      </c>
      <c r="G8" s="18" t="s">
        <v>34</v>
      </c>
      <c r="H8" s="10" t="s">
        <v>27</v>
      </c>
      <c r="I8" s="11">
        <f t="shared" si="0"/>
        <v>356.38</v>
      </c>
      <c r="J8" s="19">
        <v>346</v>
      </c>
      <c r="K8" s="25">
        <v>10.38</v>
      </c>
      <c r="L8" s="11" t="s">
        <v>28</v>
      </c>
      <c r="M8" s="18" t="s">
        <v>29</v>
      </c>
      <c r="N8" s="18">
        <v>0.5</v>
      </c>
      <c r="O8" s="18">
        <v>1</v>
      </c>
      <c r="P8" s="20">
        <v>44252.572476851848</v>
      </c>
      <c r="Q8" s="18" t="s">
        <v>53</v>
      </c>
      <c r="R8" s="21" t="s">
        <v>54</v>
      </c>
      <c r="S8" s="19">
        <v>356.38</v>
      </c>
      <c r="T8" s="19">
        <v>346</v>
      </c>
    </row>
    <row r="9" spans="1:25" s="18" customFormat="1" ht="72" x14ac:dyDescent="0.25">
      <c r="A9" s="16" t="s">
        <v>55</v>
      </c>
      <c r="B9" s="8" t="s">
        <v>21</v>
      </c>
      <c r="C9" s="8" t="s">
        <v>22</v>
      </c>
      <c r="D9" s="8" t="s">
        <v>23</v>
      </c>
      <c r="E9" s="8" t="s">
        <v>24</v>
      </c>
      <c r="F9" s="17" t="s">
        <v>56</v>
      </c>
      <c r="G9" s="18" t="s">
        <v>26</v>
      </c>
      <c r="H9" s="10" t="s">
        <v>27</v>
      </c>
      <c r="I9" s="11">
        <f t="shared" si="0"/>
        <v>635.32000000000005</v>
      </c>
      <c r="J9" s="25">
        <v>593.75</v>
      </c>
      <c r="K9" s="25">
        <v>41.57</v>
      </c>
      <c r="L9" s="11" t="s">
        <v>28</v>
      </c>
      <c r="M9" s="18" t="s">
        <v>29</v>
      </c>
      <c r="N9" s="18">
        <v>0.1</v>
      </c>
      <c r="O9" s="18">
        <v>1</v>
      </c>
      <c r="P9" s="20">
        <v>44257.616863425923</v>
      </c>
      <c r="Q9" s="18" t="s">
        <v>57</v>
      </c>
      <c r="R9" s="21" t="s">
        <v>58</v>
      </c>
      <c r="S9" s="19">
        <v>635.32000000000005</v>
      </c>
      <c r="T9" s="25">
        <v>593.75</v>
      </c>
    </row>
    <row r="10" spans="1:25" s="18" customFormat="1" ht="24" x14ac:dyDescent="0.25">
      <c r="A10" s="16" t="s">
        <v>59</v>
      </c>
      <c r="B10" s="8" t="s">
        <v>21</v>
      </c>
      <c r="C10" s="8" t="s">
        <v>22</v>
      </c>
      <c r="D10" s="8" t="s">
        <v>23</v>
      </c>
      <c r="E10" s="8" t="s">
        <v>24</v>
      </c>
      <c r="F10" s="17" t="s">
        <v>60</v>
      </c>
      <c r="G10" s="18" t="s">
        <v>26</v>
      </c>
      <c r="H10" s="10" t="s">
        <v>27</v>
      </c>
      <c r="I10" s="11">
        <f t="shared" si="0"/>
        <v>6.63</v>
      </c>
      <c r="J10" s="19">
        <v>6.2</v>
      </c>
      <c r="K10" s="19">
        <f>6.63-6.2</f>
        <v>0.42999999999999972</v>
      </c>
      <c r="L10" s="11" t="s">
        <v>28</v>
      </c>
      <c r="M10" s="18" t="s">
        <v>29</v>
      </c>
      <c r="N10" s="18">
        <v>0</v>
      </c>
      <c r="O10" s="18">
        <v>1</v>
      </c>
      <c r="P10" s="20">
        <v>44271.743842592594</v>
      </c>
      <c r="Q10" s="18" t="s">
        <v>61</v>
      </c>
      <c r="R10" s="21" t="s">
        <v>62</v>
      </c>
      <c r="S10" s="19">
        <v>6.63</v>
      </c>
      <c r="T10" s="19">
        <v>6.2</v>
      </c>
    </row>
    <row r="11" spans="1:25" s="18" customFormat="1" ht="36" x14ac:dyDescent="0.25">
      <c r="A11" s="26" t="s">
        <v>63</v>
      </c>
      <c r="B11" s="8" t="s">
        <v>21</v>
      </c>
      <c r="C11" s="8" t="s">
        <v>22</v>
      </c>
      <c r="D11" s="8" t="s">
        <v>23</v>
      </c>
      <c r="E11" s="8" t="s">
        <v>24</v>
      </c>
      <c r="F11" s="27" t="s">
        <v>64</v>
      </c>
      <c r="G11" s="16" t="s">
        <v>34</v>
      </c>
      <c r="H11" s="10" t="s">
        <v>27</v>
      </c>
      <c r="I11" s="11">
        <f t="shared" si="0"/>
        <v>2086.5</v>
      </c>
      <c r="J11" s="19">
        <v>1950</v>
      </c>
      <c r="K11" s="19">
        <f>2086.5-1950</f>
        <v>136.5</v>
      </c>
      <c r="L11" s="11" t="s">
        <v>28</v>
      </c>
      <c r="M11" s="18" t="s">
        <v>29</v>
      </c>
      <c r="N11" s="18">
        <v>3</v>
      </c>
      <c r="O11" s="18">
        <v>1</v>
      </c>
      <c r="P11" s="20">
        <v>44271.776064814818</v>
      </c>
      <c r="Q11" s="18" t="s">
        <v>65</v>
      </c>
      <c r="R11" s="21" t="s">
        <v>66</v>
      </c>
      <c r="S11" s="19">
        <v>2086.5</v>
      </c>
      <c r="T11" s="19">
        <v>1950</v>
      </c>
    </row>
    <row r="12" spans="1:25" s="18" customFormat="1" ht="24" x14ac:dyDescent="0.25">
      <c r="A12" s="8" t="s">
        <v>67</v>
      </c>
      <c r="B12" s="8" t="s">
        <v>21</v>
      </c>
      <c r="C12" s="8" t="s">
        <v>22</v>
      </c>
      <c r="D12" s="8" t="s">
        <v>23</v>
      </c>
      <c r="E12" s="8" t="s">
        <v>24</v>
      </c>
      <c r="F12" s="9" t="s">
        <v>68</v>
      </c>
      <c r="G12" s="10" t="s">
        <v>26</v>
      </c>
      <c r="H12" s="10" t="s">
        <v>27</v>
      </c>
      <c r="I12" s="11">
        <f t="shared" si="0"/>
        <v>4322.08</v>
      </c>
      <c r="J12" s="11">
        <v>4040</v>
      </c>
      <c r="K12" s="11">
        <f>4322.08-4040</f>
        <v>282.07999999999993</v>
      </c>
      <c r="L12" s="11" t="s">
        <v>28</v>
      </c>
      <c r="M12" s="10" t="s">
        <v>29</v>
      </c>
      <c r="N12" s="10">
        <v>2</v>
      </c>
      <c r="O12" s="10">
        <v>2</v>
      </c>
      <c r="P12" s="28">
        <v>44277.338518518518</v>
      </c>
      <c r="Q12" s="10" t="s">
        <v>69</v>
      </c>
      <c r="R12" s="14" t="s">
        <v>70</v>
      </c>
      <c r="S12" s="11">
        <v>4322.08</v>
      </c>
      <c r="T12" s="11">
        <v>4040</v>
      </c>
      <c r="U12" s="10"/>
      <c r="V12" s="10"/>
      <c r="W12" s="10"/>
      <c r="X12" s="10"/>
      <c r="Y12" s="10"/>
    </row>
    <row r="13" spans="1:25" s="18" customFormat="1" ht="24" x14ac:dyDescent="0.25">
      <c r="A13" s="16" t="s">
        <v>71</v>
      </c>
      <c r="B13" s="8" t="s">
        <v>21</v>
      </c>
      <c r="C13" s="8" t="s">
        <v>22</v>
      </c>
      <c r="D13" s="8" t="s">
        <v>23</v>
      </c>
      <c r="E13" s="8" t="s">
        <v>24</v>
      </c>
      <c r="F13" s="17" t="s">
        <v>72</v>
      </c>
      <c r="G13" s="18" t="s">
        <v>26</v>
      </c>
      <c r="H13" s="10" t="s">
        <v>27</v>
      </c>
      <c r="I13" s="11">
        <f t="shared" si="0"/>
        <v>515.52</v>
      </c>
      <c r="J13" s="19">
        <v>515.52</v>
      </c>
      <c r="K13" s="19">
        <v>0</v>
      </c>
      <c r="L13" s="11" t="s">
        <v>28</v>
      </c>
      <c r="M13" s="18" t="s">
        <v>29</v>
      </c>
      <c r="N13" s="18">
        <v>0.5</v>
      </c>
      <c r="O13" s="16">
        <v>1</v>
      </c>
      <c r="P13" s="20">
        <v>44277.44263888889</v>
      </c>
      <c r="Q13" s="18" t="s">
        <v>73</v>
      </c>
      <c r="R13" s="21" t="s">
        <v>74</v>
      </c>
      <c r="S13" s="19">
        <v>515.52</v>
      </c>
      <c r="T13" s="19">
        <v>515.52</v>
      </c>
    </row>
    <row r="14" spans="1:25" s="18" customFormat="1" ht="24" x14ac:dyDescent="0.25">
      <c r="A14" s="16" t="s">
        <v>75</v>
      </c>
      <c r="B14" s="8" t="s">
        <v>21</v>
      </c>
      <c r="C14" s="8" t="s">
        <v>22</v>
      </c>
      <c r="D14" s="8" t="s">
        <v>23</v>
      </c>
      <c r="E14" s="8" t="s">
        <v>24</v>
      </c>
      <c r="F14" s="29" t="s">
        <v>76</v>
      </c>
      <c r="G14" s="18" t="s">
        <v>34</v>
      </c>
      <c r="H14" s="10" t="s">
        <v>27</v>
      </c>
      <c r="I14" s="11">
        <f t="shared" si="0"/>
        <v>464.75</v>
      </c>
      <c r="J14" s="30">
        <v>434.35</v>
      </c>
      <c r="K14" s="30">
        <f>464.75-J14</f>
        <v>30.399999999999977</v>
      </c>
      <c r="L14" s="11" t="s">
        <v>28</v>
      </c>
      <c r="M14" s="18" t="s">
        <v>29</v>
      </c>
      <c r="N14" s="18">
        <v>0</v>
      </c>
      <c r="O14" s="18">
        <v>2</v>
      </c>
      <c r="P14" s="20">
        <v>44277.44630787037</v>
      </c>
      <c r="Q14" s="18" t="s">
        <v>65</v>
      </c>
      <c r="R14" s="21" t="s">
        <v>66</v>
      </c>
      <c r="S14" s="19">
        <v>464.75</v>
      </c>
      <c r="T14" s="30">
        <v>434.35</v>
      </c>
    </row>
    <row r="15" spans="1:25" s="18" customFormat="1" ht="36" x14ac:dyDescent="0.25">
      <c r="A15" s="16" t="s">
        <v>77</v>
      </c>
      <c r="B15" s="8" t="s">
        <v>21</v>
      </c>
      <c r="C15" s="8" t="s">
        <v>22</v>
      </c>
      <c r="D15" s="8" t="s">
        <v>23</v>
      </c>
      <c r="E15" s="8" t="s">
        <v>24</v>
      </c>
      <c r="F15" s="17" t="s">
        <v>33</v>
      </c>
      <c r="G15" s="18" t="s">
        <v>34</v>
      </c>
      <c r="H15" s="10" t="s">
        <v>27</v>
      </c>
      <c r="I15" s="11">
        <f t="shared" si="0"/>
        <v>1045.07</v>
      </c>
      <c r="J15" s="19">
        <v>976.7</v>
      </c>
      <c r="K15" s="19">
        <f>1045.07-976.7</f>
        <v>68.369999999999891</v>
      </c>
      <c r="L15" s="11" t="s">
        <v>28</v>
      </c>
      <c r="M15" s="18" t="s">
        <v>29</v>
      </c>
      <c r="N15" s="18">
        <v>1</v>
      </c>
      <c r="O15" s="18">
        <v>2</v>
      </c>
      <c r="P15" s="20">
        <v>44278.673750000002</v>
      </c>
      <c r="Q15" s="16" t="s">
        <v>35</v>
      </c>
      <c r="R15" s="21" t="s">
        <v>36</v>
      </c>
      <c r="S15" s="19">
        <v>1045.07</v>
      </c>
      <c r="T15" s="19">
        <v>976.7</v>
      </c>
    </row>
    <row r="16" spans="1:25" s="18" customFormat="1" ht="24" x14ac:dyDescent="0.25">
      <c r="A16" s="16" t="s">
        <v>78</v>
      </c>
      <c r="B16" s="8" t="s">
        <v>21</v>
      </c>
      <c r="C16" s="8" t="s">
        <v>22</v>
      </c>
      <c r="D16" s="8" t="s">
        <v>23</v>
      </c>
      <c r="E16" s="8" t="s">
        <v>24</v>
      </c>
      <c r="F16" s="17" t="s">
        <v>79</v>
      </c>
      <c r="G16" s="18" t="s">
        <v>26</v>
      </c>
      <c r="H16" s="10" t="s">
        <v>27</v>
      </c>
      <c r="I16" s="11">
        <f t="shared" si="0"/>
        <v>11.47</v>
      </c>
      <c r="J16" s="19">
        <v>10.72</v>
      </c>
      <c r="K16" s="19">
        <f>11.47-10.72</f>
        <v>0.75</v>
      </c>
      <c r="L16" s="11" t="s">
        <v>28</v>
      </c>
      <c r="M16" s="18" t="s">
        <v>29</v>
      </c>
      <c r="N16" s="18">
        <v>0</v>
      </c>
      <c r="O16" s="18">
        <v>1</v>
      </c>
      <c r="P16" s="20">
        <v>44278.676689814813</v>
      </c>
      <c r="Q16" s="16" t="s">
        <v>80</v>
      </c>
      <c r="R16" s="22" t="s">
        <v>81</v>
      </c>
      <c r="S16" s="19">
        <v>11.47</v>
      </c>
      <c r="T16" s="19">
        <v>10.72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 2021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2022-06-10T07:48:19Z</dcterms:modified>
</cp:coreProperties>
</file>