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TERCER TRIMESTRE 2021 CSL" sheetId="1" r:id="rId1"/>
  </sheets>
  <calcPr calcId="145621"/>
</workbook>
</file>

<file path=xl/calcChain.xml><?xml version="1.0" encoding="utf-8"?>
<calcChain xmlns="http://schemas.openxmlformats.org/spreadsheetml/2006/main">
  <c r="I15" i="1" l="1"/>
  <c r="I14" i="1"/>
  <c r="K13" i="1"/>
  <c r="I13" i="1"/>
  <c r="K12" i="1"/>
  <c r="I12" i="1"/>
  <c r="I11" i="1"/>
  <c r="K10" i="1"/>
  <c r="I10" i="1" s="1"/>
  <c r="K9" i="1"/>
  <c r="I9" i="1"/>
  <c r="K8" i="1"/>
  <c r="I8" i="1"/>
  <c r="I7" i="1"/>
  <c r="I6" i="1"/>
  <c r="I5" i="1"/>
  <c r="K4" i="1"/>
  <c r="I4" i="1" s="1"/>
  <c r="I3" i="1"/>
  <c r="K2" i="1"/>
  <c r="I2" i="1" s="1"/>
</calcChain>
</file>

<file path=xl/sharedStrings.xml><?xml version="1.0" encoding="utf-8"?>
<sst xmlns="http://schemas.openxmlformats.org/spreadsheetml/2006/main" count="187" uniqueCount="79">
  <si>
    <t>Nº EXPEDIENTE</t>
  </si>
  <si>
    <t>ÓRGANO DE CONTRATACIÓN</t>
  </si>
  <si>
    <t>CONTRATO SARA/ UMBRAL</t>
  </si>
  <si>
    <t>Directiva de aplicación</t>
  </si>
  <si>
    <t>Marco Legal Nacional</t>
  </si>
  <si>
    <t>Objeto del contrato</t>
  </si>
  <si>
    <t>Tipos de contrato</t>
  </si>
  <si>
    <t xml:space="preserve">Sistema de contratación </t>
  </si>
  <si>
    <t>Precio con impuestos</t>
  </si>
  <si>
    <t>Precio sin impuestos</t>
  </si>
  <si>
    <t>Impuestos</t>
  </si>
  <si>
    <t>Lugar de ejecución</t>
  </si>
  <si>
    <t>Código NUT</t>
  </si>
  <si>
    <t>Plazo de ejecución</t>
  </si>
  <si>
    <t>Nº ofertas recibidas</t>
  </si>
  <si>
    <t>Fecha de aprobacion del gasto</t>
  </si>
  <si>
    <t>NOMBRE ADJUDICATARIO</t>
  </si>
  <si>
    <t>CIF/NIF</t>
  </si>
  <si>
    <t>Precio seleccionado con impuestos</t>
  </si>
  <si>
    <t>Precio seleccionado sin impuestos</t>
  </si>
  <si>
    <t>CANALINK</t>
  </si>
  <si>
    <t>FALSE</t>
  </si>
  <si>
    <t>2014/24/EU</t>
  </si>
  <si>
    <t>Ley 9/2017</t>
  </si>
  <si>
    <t>C</t>
  </si>
  <si>
    <t>No aplica</t>
  </si>
  <si>
    <t>ESPAÑA</t>
  </si>
  <si>
    <t>ES</t>
  </si>
  <si>
    <t>E</t>
  </si>
  <si>
    <t>MONCISA CANARIAS S.A.</t>
  </si>
  <si>
    <t>A35646900</t>
  </si>
  <si>
    <t>2021-060</t>
  </si>
  <si>
    <t xml:space="preserve">Plan de comunicación y difusión por el 10º aniversario de puesta en marcha de la actividad </t>
  </si>
  <si>
    <t>AS COMUNICACIÓN Y PUBLICIDAD ,S.L.</t>
  </si>
  <si>
    <t>B38745865</t>
  </si>
  <si>
    <t>2021-061</t>
  </si>
  <si>
    <t>Servicio de valoración experta en tasación de sociedades mercantiles para la tasación de la sociedad “Cable Submarino de Canarias”, de la que CANALINK es accionista con un 42% de las acciones.</t>
  </si>
  <si>
    <t>GESVALT SOCIEDAD DE TASACION, S.A.</t>
  </si>
  <si>
    <t>A80884372</t>
  </si>
  <si>
    <t>2021-057</t>
  </si>
  <si>
    <t>Servicio correctivo urgente por incidencia con ticket CLK30694 para rehacer fusión en empalme de Canalink CT2-005 por alta atenuación.</t>
  </si>
  <si>
    <t>2021-062</t>
  </si>
  <si>
    <t>Servicio de mantenimiento correctivo de la planta externa de CANALINK en Gran Canaria para el periodo de julio de 2021.</t>
  </si>
  <si>
    <t>2021-068</t>
  </si>
  <si>
    <t>Servicio de transporte de equipamiento de transmisión de CANALINK entre las estaciones de Granadilla y Rota.</t>
  </si>
  <si>
    <t>OCEAN COURIER,S.L.</t>
  </si>
  <si>
    <t>B38977799</t>
  </si>
  <si>
    <t>2021-077</t>
  </si>
  <si>
    <t>Se requiere de la ejecución puntual de mantenimiento preventivo contra plagas en los tres centros dependientes de la Zona de Gran Canaria. Las aplicaciones puntuales deben hacerse por lo tanto en los centros de Nobel, Goro en Gran Canaria y CALP en La Palma.</t>
  </si>
  <si>
    <t>ANTICIMEX 3D SANIDAD AMBIENTAL, S.A.</t>
  </si>
  <si>
    <t>A82850611</t>
  </si>
  <si>
    <t>2021-074</t>
  </si>
  <si>
    <t>Servicio de formación para la capacitación de ocho (8) trabajadores en operaciones TELCO.</t>
  </si>
  <si>
    <t>FRANCISCO EVORA MARTIN</t>
  </si>
  <si>
    <t>78672444R</t>
  </si>
  <si>
    <t>2021-054</t>
  </si>
  <si>
    <t xml:space="preserve">Servicio de CRA con video verificación, servicio de CCR para la gestión de acceso remoto guiado y gestión de A/D. Adicionalmente, servicio de soporte sobre el software de seguridad. </t>
  </si>
  <si>
    <t>NEWSECURYTECHNIC, S.A</t>
  </si>
  <si>
    <t>A91157719</t>
  </si>
  <si>
    <t>2021-076</t>
  </si>
  <si>
    <t>Servicio de CRA con video verificación, servicio de CCR para la gestión de acceso remoto guiado y gestión de A/D. Adicionalmente, el servicio de soporte sobre el software de seguridad.</t>
  </si>
  <si>
    <t xml:space="preserve">2021-073 </t>
  </si>
  <si>
    <t>Suministro de seis módulos inversores NOVA TSI-ECP-48V-230VAC-10 y seis unidades de control TS2 Ethernet.</t>
  </si>
  <si>
    <t>VERTIV SPAIN, S.A.</t>
  </si>
  <si>
    <t>A78244134</t>
  </si>
  <si>
    <t>2021-078</t>
  </si>
  <si>
    <t>Servicio de CRA con video verificación, servicio de CCR para la gestión de acceso remoto guiado y gestión de A/D. Adicionalmente, servicio de soporte sobre el software de seguridad</t>
  </si>
  <si>
    <t>2021-071</t>
  </si>
  <si>
    <t xml:space="preserve">Suministro de tres terminales libres de telefonía móvil tipo smartphone y 3 unidades de auriculares no inalámbricos con micrófono para PC. </t>
  </si>
  <si>
    <t>MEDIA MARKT TELDE VÍDEO-TV-HIFI-ELEKTRO-COMPUTER-FOTO, S.A.</t>
  </si>
  <si>
    <t>ESA63905772</t>
  </si>
  <si>
    <t>2021-082</t>
  </si>
  <si>
    <t>Servicio de transporte de equipamiento de transmisión de CANALINK entre las estaciones de Granadilla y Nobel.</t>
  </si>
  <si>
    <t>RHENUS LOGISTICS SAU</t>
  </si>
  <si>
    <t>A08211989</t>
  </si>
  <si>
    <t>2021-069</t>
  </si>
  <si>
    <t>Suministro de latiguillos dúplex de fibra óptica SC/APC – SC/APC.</t>
  </si>
  <si>
    <t>EUROCABOS SUR - OESTE,S.L.</t>
  </si>
  <si>
    <t>B35621119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</si>
</sst>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Red]\(#,##0.00\);0"/>
  </numFmts>
  <fonts count="8" x14ac:knownFonts="1">
    <font>
      <sz val="11"/>
      <color theme="1"/>
      <name val="Calibri"/>
      <family val="2"/>
      <scheme val="minor"/>
    </font>
    <font>
      <sz val="11"/>
      <color theme="1"/>
      <name val="Calibri"/>
      <family val="2"/>
      <scheme val="minor"/>
    </font>
    <font>
      <b/>
      <sz val="9"/>
      <name val="Arial"/>
      <family val="2"/>
    </font>
    <font>
      <sz val="9"/>
      <color theme="1"/>
      <name val="Arial"/>
      <family val="2"/>
    </font>
    <font>
      <sz val="9"/>
      <name val="Arial"/>
      <family val="2"/>
    </font>
    <font>
      <sz val="9"/>
      <color rgb="FF333333"/>
      <name val="Arial"/>
      <family val="2"/>
    </font>
    <font>
      <sz val="9"/>
      <color rgb="FF363B39"/>
      <name val="Arial"/>
      <family val="2"/>
    </font>
    <font>
      <sz val="9"/>
      <color rgb="FFFF000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4">
    <border>
      <left/>
      <right/>
      <top/>
      <bottom/>
      <diagonal/>
    </border>
    <border>
      <left/>
      <right style="thin">
        <color theme="0"/>
      </right>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style="thin">
        <color theme="0"/>
      </right>
      <top/>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43" fontId="2" fillId="2" borderId="2" xfId="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xf numFmtId="0" fontId="3" fillId="3" borderId="0" xfId="0" applyFont="1" applyFill="1" applyBorder="1" applyAlignment="1">
      <alignment vertical="top"/>
    </xf>
    <xf numFmtId="0" fontId="3" fillId="0" borderId="0" xfId="0" applyFont="1" applyBorder="1" applyAlignment="1">
      <alignment vertical="top"/>
    </xf>
    <xf numFmtId="43" fontId="3" fillId="0" borderId="0" xfId="1" applyFont="1" applyBorder="1" applyAlignment="1">
      <alignment vertical="top"/>
    </xf>
    <xf numFmtId="0" fontId="3" fillId="0" borderId="0" xfId="0" applyFont="1"/>
    <xf numFmtId="0" fontId="3" fillId="3" borderId="0" xfId="0" applyFont="1" applyFill="1" applyAlignment="1">
      <alignment vertical="top"/>
    </xf>
    <xf numFmtId="0" fontId="3" fillId="0" borderId="0" xfId="0" applyFont="1" applyAlignment="1">
      <alignment horizontal="justify" vertical="top"/>
    </xf>
    <xf numFmtId="0" fontId="3" fillId="0" borderId="0" xfId="0" applyFont="1" applyAlignment="1">
      <alignment vertical="top"/>
    </xf>
    <xf numFmtId="43" fontId="3" fillId="0" borderId="0" xfId="1" applyFont="1" applyAlignment="1">
      <alignment vertical="top"/>
    </xf>
    <xf numFmtId="14" fontId="3" fillId="0" borderId="0" xfId="0" applyNumberFormat="1" applyFont="1" applyAlignment="1">
      <alignment vertical="top"/>
    </xf>
    <xf numFmtId="0" fontId="4" fillId="0" borderId="0" xfId="0" applyFont="1" applyAlignment="1">
      <alignment vertical="top"/>
    </xf>
    <xf numFmtId="0" fontId="4" fillId="3" borderId="0" xfId="0" applyFont="1" applyFill="1" applyAlignment="1">
      <alignment vertical="top"/>
    </xf>
    <xf numFmtId="0" fontId="3" fillId="3" borderId="0" xfId="0" applyFont="1" applyFill="1" applyAlignment="1">
      <alignment horizontal="left" vertical="top"/>
    </xf>
    <xf numFmtId="43" fontId="3" fillId="3" borderId="0" xfId="1" applyFont="1" applyFill="1" applyAlignment="1">
      <alignment vertical="top"/>
    </xf>
    <xf numFmtId="0" fontId="3" fillId="3" borderId="0" xfId="0" applyFont="1" applyFill="1" applyAlignment="1">
      <alignment vertical="top" wrapText="1"/>
    </xf>
    <xf numFmtId="0" fontId="5" fillId="3" borderId="0" xfId="0" applyFont="1" applyFill="1" applyAlignment="1">
      <alignment horizontal="justify" vertical="top"/>
    </xf>
    <xf numFmtId="0" fontId="5" fillId="0" borderId="0" xfId="0" applyFont="1" applyAlignment="1">
      <alignment horizontal="justify" vertical="top"/>
    </xf>
    <xf numFmtId="43" fontId="4" fillId="3" borderId="0" xfId="1" applyFont="1" applyFill="1" applyAlignment="1">
      <alignment vertical="top"/>
    </xf>
    <xf numFmtId="0" fontId="3" fillId="3" borderId="0" xfId="0" applyFont="1" applyFill="1" applyAlignment="1">
      <alignment horizontal="justify" vertical="top"/>
    </xf>
    <xf numFmtId="14" fontId="3" fillId="3" borderId="0" xfId="0" applyNumberFormat="1" applyFont="1" applyFill="1" applyAlignment="1">
      <alignment vertical="top"/>
    </xf>
    <xf numFmtId="0" fontId="6" fillId="3" borderId="0" xfId="0" applyFont="1" applyFill="1" applyAlignment="1">
      <alignment horizontal="justify" vertical="top"/>
    </xf>
    <xf numFmtId="0" fontId="3" fillId="0" borderId="0" xfId="0" applyFont="1" applyFill="1" applyAlignment="1">
      <alignment vertical="top"/>
    </xf>
    <xf numFmtId="0" fontId="4" fillId="3" borderId="0" xfId="0" applyFont="1" applyFill="1" applyAlignment="1">
      <alignment vertical="top" wrapText="1"/>
    </xf>
    <xf numFmtId="43" fontId="4" fillId="0" borderId="0" xfId="1" applyFont="1" applyAlignment="1">
      <alignment vertical="top"/>
    </xf>
    <xf numFmtId="0" fontId="4" fillId="0" borderId="0" xfId="0" applyFont="1" applyAlignment="1">
      <alignment vertical="top" wrapText="1"/>
    </xf>
    <xf numFmtId="43" fontId="4" fillId="0" borderId="0" xfId="1" applyFont="1" applyAlignment="1">
      <alignment vertical="top" wrapText="1"/>
    </xf>
    <xf numFmtId="0" fontId="6" fillId="0" borderId="0" xfId="0" applyFont="1" applyAlignment="1">
      <alignment horizontal="justify" vertical="top"/>
    </xf>
    <xf numFmtId="0" fontId="7" fillId="3" borderId="0" xfId="0" applyFont="1" applyFill="1" applyAlignment="1">
      <alignment vertical="top" wrapText="1"/>
    </xf>
    <xf numFmtId="0" fontId="7" fillId="3" borderId="0" xfId="0" applyFont="1" applyFill="1" applyAlignment="1">
      <alignment vertical="top"/>
    </xf>
    <xf numFmtId="0" fontId="4" fillId="0" borderId="0" xfId="0" applyFont="1"/>
    <xf numFmtId="43" fontId="3" fillId="0" borderId="0" xfId="1" applyFont="1"/>
  </cellXfs>
  <cellStyles count="2">
    <cellStyle name="Millare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abSelected="1" workbookViewId="0">
      <selection activeCell="F8" sqref="F8"/>
    </sheetView>
  </sheetViews>
  <sheetFormatPr baseColWidth="10" defaultColWidth="9.140625" defaultRowHeight="12" x14ac:dyDescent="0.2"/>
  <cols>
    <col min="1" max="5" width="14.140625" style="11" customWidth="1"/>
    <col min="6" max="6" width="41" style="11" customWidth="1"/>
    <col min="7" max="7" width="9.140625" style="11"/>
    <col min="8" max="9" width="12.7109375" style="11" customWidth="1"/>
    <col min="10" max="10" width="11.42578125" style="11" bestFit="1" customWidth="1"/>
    <col min="11" max="12" width="10.28515625" style="11" customWidth="1"/>
    <col min="13" max="13" width="9.140625" style="11"/>
    <col min="14" max="14" width="10" style="11" customWidth="1"/>
    <col min="15" max="15" width="9.140625" style="11"/>
    <col min="16" max="16" width="15.5703125" style="11" bestFit="1" customWidth="1"/>
    <col min="17" max="17" width="49.42578125" style="11" customWidth="1"/>
    <col min="18" max="18" width="11" style="11" customWidth="1"/>
    <col min="19" max="19" width="12.140625" style="37" customWidth="1"/>
    <col min="20" max="20" width="11.28515625" style="11" customWidth="1"/>
    <col min="21" max="22" width="9.140625" style="11"/>
    <col min="23" max="23" width="34.85546875" style="11" customWidth="1"/>
    <col min="24" max="24" width="9.140625" style="11"/>
    <col min="25" max="25" width="35" style="11" customWidth="1"/>
    <col min="26" max="16384" width="9.140625" style="11"/>
  </cols>
  <sheetData>
    <row r="1" spans="1:25" s="7" customFormat="1" ht="48" x14ac:dyDescent="0.2">
      <c r="A1" s="1" t="s">
        <v>0</v>
      </c>
      <c r="B1" s="1" t="s">
        <v>1</v>
      </c>
      <c r="C1" s="1" t="s">
        <v>2</v>
      </c>
      <c r="D1" s="1" t="s">
        <v>3</v>
      </c>
      <c r="E1" s="1" t="s">
        <v>4</v>
      </c>
      <c r="F1" s="2" t="s">
        <v>5</v>
      </c>
      <c r="G1" s="2" t="s">
        <v>6</v>
      </c>
      <c r="H1" s="2" t="s">
        <v>7</v>
      </c>
      <c r="I1" s="2" t="s">
        <v>8</v>
      </c>
      <c r="J1" s="2" t="s">
        <v>9</v>
      </c>
      <c r="K1" s="2" t="s">
        <v>10</v>
      </c>
      <c r="L1" s="2" t="s">
        <v>11</v>
      </c>
      <c r="M1" s="2" t="s">
        <v>12</v>
      </c>
      <c r="N1" s="3" t="s">
        <v>13</v>
      </c>
      <c r="O1" s="2" t="s">
        <v>14</v>
      </c>
      <c r="P1" s="2" t="s">
        <v>15</v>
      </c>
      <c r="Q1" s="2" t="s">
        <v>16</v>
      </c>
      <c r="R1" s="2" t="s">
        <v>17</v>
      </c>
      <c r="S1" s="4" t="s">
        <v>18</v>
      </c>
      <c r="T1" s="2" t="s">
        <v>19</v>
      </c>
      <c r="U1" s="5"/>
      <c r="V1" s="2"/>
      <c r="W1" s="2"/>
      <c r="X1" s="2"/>
      <c r="Y1" s="6"/>
    </row>
    <row r="2" spans="1:25" s="14" customFormat="1" ht="24" x14ac:dyDescent="0.25">
      <c r="A2" s="12" t="s">
        <v>31</v>
      </c>
      <c r="B2" s="8" t="s">
        <v>20</v>
      </c>
      <c r="C2" s="8" t="s">
        <v>21</v>
      </c>
      <c r="D2" s="8" t="s">
        <v>22</v>
      </c>
      <c r="E2" s="8" t="s">
        <v>23</v>
      </c>
      <c r="F2" s="13" t="s">
        <v>32</v>
      </c>
      <c r="G2" s="14" t="s">
        <v>28</v>
      </c>
      <c r="H2" s="9" t="s">
        <v>25</v>
      </c>
      <c r="I2" s="10">
        <f t="shared" ref="I2:I41" si="0">+J2+K2</f>
        <v>14498</v>
      </c>
      <c r="J2" s="15">
        <v>13550</v>
      </c>
      <c r="K2" s="15">
        <f>14498-13550</f>
        <v>948</v>
      </c>
      <c r="L2" s="10" t="s">
        <v>26</v>
      </c>
      <c r="M2" s="14" t="s">
        <v>27</v>
      </c>
      <c r="N2" s="14">
        <v>3</v>
      </c>
      <c r="O2" s="14">
        <v>1</v>
      </c>
      <c r="P2" s="16">
        <v>44379.687777777777</v>
      </c>
      <c r="Q2" s="14" t="s">
        <v>33</v>
      </c>
      <c r="R2" s="17" t="s">
        <v>34</v>
      </c>
      <c r="S2" s="15">
        <v>14498</v>
      </c>
      <c r="T2" s="15">
        <v>13550</v>
      </c>
    </row>
    <row r="3" spans="1:25" s="14" customFormat="1" ht="60" x14ac:dyDescent="0.25">
      <c r="A3" s="12" t="s">
        <v>35</v>
      </c>
      <c r="B3" s="8" t="s">
        <v>20</v>
      </c>
      <c r="C3" s="8" t="s">
        <v>21</v>
      </c>
      <c r="D3" s="8" t="s">
        <v>22</v>
      </c>
      <c r="E3" s="8" t="s">
        <v>23</v>
      </c>
      <c r="F3" s="27" t="s">
        <v>36</v>
      </c>
      <c r="G3" s="14" t="s">
        <v>28</v>
      </c>
      <c r="H3" s="9" t="s">
        <v>25</v>
      </c>
      <c r="I3" s="10">
        <f t="shared" si="0"/>
        <v>7490</v>
      </c>
      <c r="J3" s="15">
        <v>7000</v>
      </c>
      <c r="K3" s="15">
        <v>490</v>
      </c>
      <c r="L3" s="10" t="s">
        <v>26</v>
      </c>
      <c r="M3" s="14" t="s">
        <v>27</v>
      </c>
      <c r="N3" s="14">
        <v>3</v>
      </c>
      <c r="O3" s="14">
        <v>1</v>
      </c>
      <c r="P3" s="16">
        <v>44379.693553240744</v>
      </c>
      <c r="Q3" s="14" t="s">
        <v>37</v>
      </c>
      <c r="R3" s="17" t="s">
        <v>38</v>
      </c>
      <c r="S3" s="15">
        <v>7490</v>
      </c>
      <c r="T3" s="15">
        <v>7000</v>
      </c>
    </row>
    <row r="4" spans="1:25" s="14" customFormat="1" ht="36" x14ac:dyDescent="0.25">
      <c r="A4" s="12" t="s">
        <v>39</v>
      </c>
      <c r="B4" s="8" t="s">
        <v>20</v>
      </c>
      <c r="C4" s="8" t="s">
        <v>21</v>
      </c>
      <c r="D4" s="8" t="s">
        <v>22</v>
      </c>
      <c r="E4" s="8" t="s">
        <v>23</v>
      </c>
      <c r="F4" s="23" t="s">
        <v>40</v>
      </c>
      <c r="G4" s="14" t="s">
        <v>28</v>
      </c>
      <c r="H4" s="9" t="s">
        <v>25</v>
      </c>
      <c r="I4" s="10">
        <f t="shared" si="0"/>
        <v>256.8</v>
      </c>
      <c r="J4" s="15">
        <v>240</v>
      </c>
      <c r="K4" s="15">
        <f>256.8-240</f>
        <v>16.800000000000011</v>
      </c>
      <c r="L4" s="10" t="s">
        <v>26</v>
      </c>
      <c r="M4" s="14" t="s">
        <v>27</v>
      </c>
      <c r="N4" s="14">
        <v>0</v>
      </c>
      <c r="O4" s="14">
        <v>2</v>
      </c>
      <c r="P4" s="16">
        <v>44396.880868055552</v>
      </c>
      <c r="Q4" s="14" t="s">
        <v>29</v>
      </c>
      <c r="R4" s="17" t="s">
        <v>30</v>
      </c>
      <c r="S4" s="15">
        <v>256.8</v>
      </c>
      <c r="T4" s="15">
        <v>240</v>
      </c>
    </row>
    <row r="5" spans="1:25" s="14" customFormat="1" ht="36" x14ac:dyDescent="0.25">
      <c r="A5" s="12" t="s">
        <v>41</v>
      </c>
      <c r="B5" s="8" t="s">
        <v>20</v>
      </c>
      <c r="C5" s="8" t="s">
        <v>21</v>
      </c>
      <c r="D5" s="8" t="s">
        <v>22</v>
      </c>
      <c r="E5" s="8" t="s">
        <v>23</v>
      </c>
      <c r="F5" s="23" t="s">
        <v>42</v>
      </c>
      <c r="G5" s="14" t="s">
        <v>28</v>
      </c>
      <c r="H5" s="9" t="s">
        <v>25</v>
      </c>
      <c r="I5" s="10">
        <f t="shared" si="0"/>
        <v>695.5</v>
      </c>
      <c r="J5" s="15">
        <v>650</v>
      </c>
      <c r="K5" s="15">
        <v>45.5</v>
      </c>
      <c r="L5" s="10" t="s">
        <v>26</v>
      </c>
      <c r="M5" s="14" t="s">
        <v>27</v>
      </c>
      <c r="N5" s="14">
        <v>12</v>
      </c>
      <c r="O5" s="14">
        <v>2</v>
      </c>
      <c r="P5" s="16">
        <v>44396.884074074071</v>
      </c>
      <c r="Q5" s="14" t="s">
        <v>29</v>
      </c>
      <c r="R5" s="17" t="s">
        <v>30</v>
      </c>
      <c r="S5" s="15">
        <v>695.5</v>
      </c>
      <c r="T5" s="15">
        <v>650</v>
      </c>
    </row>
    <row r="6" spans="1:25" s="14" customFormat="1" ht="36" x14ac:dyDescent="0.25">
      <c r="A6" s="18" t="s">
        <v>43</v>
      </c>
      <c r="B6" s="8" t="s">
        <v>20</v>
      </c>
      <c r="C6" s="8" t="s">
        <v>21</v>
      </c>
      <c r="D6" s="8" t="s">
        <v>22</v>
      </c>
      <c r="E6" s="8" t="s">
        <v>23</v>
      </c>
      <c r="F6" s="13" t="s">
        <v>44</v>
      </c>
      <c r="G6" s="14" t="s">
        <v>28</v>
      </c>
      <c r="H6" s="9" t="s">
        <v>25</v>
      </c>
      <c r="I6" s="10">
        <f t="shared" si="0"/>
        <v>579.94000000000005</v>
      </c>
      <c r="J6" s="24">
        <v>542</v>
      </c>
      <c r="K6" s="24">
        <v>37.94</v>
      </c>
      <c r="L6" s="10" t="s">
        <v>26</v>
      </c>
      <c r="N6" s="14">
        <v>1</v>
      </c>
      <c r="O6" s="14">
        <v>1</v>
      </c>
      <c r="P6" s="16">
        <v>44407.71466435185</v>
      </c>
      <c r="Q6" s="14" t="s">
        <v>45</v>
      </c>
      <c r="R6" s="17" t="s">
        <v>46</v>
      </c>
      <c r="S6" s="15">
        <v>579.94000000000005</v>
      </c>
      <c r="T6" s="24">
        <v>542</v>
      </c>
      <c r="V6" s="21"/>
    </row>
    <row r="7" spans="1:25" s="14" customFormat="1" ht="72" x14ac:dyDescent="0.25">
      <c r="A7" s="12" t="s">
        <v>47</v>
      </c>
      <c r="B7" s="8" t="s">
        <v>20</v>
      </c>
      <c r="C7" s="8" t="s">
        <v>21</v>
      </c>
      <c r="D7" s="8" t="s">
        <v>22</v>
      </c>
      <c r="E7" s="8" t="s">
        <v>23</v>
      </c>
      <c r="F7" s="13" t="s">
        <v>48</v>
      </c>
      <c r="G7" s="14" t="s">
        <v>28</v>
      </c>
      <c r="H7" s="9" t="s">
        <v>25</v>
      </c>
      <c r="I7" s="10">
        <f t="shared" si="0"/>
        <v>342.4</v>
      </c>
      <c r="J7" s="15">
        <v>320</v>
      </c>
      <c r="K7" s="15">
        <v>22.4</v>
      </c>
      <c r="L7" s="10" t="s">
        <v>26</v>
      </c>
      <c r="M7" s="14" t="s">
        <v>27</v>
      </c>
      <c r="N7" s="14">
        <v>0.5</v>
      </c>
      <c r="O7" s="14">
        <v>1</v>
      </c>
      <c r="P7" s="16">
        <v>44434.428842592592</v>
      </c>
      <c r="Q7" s="14" t="s">
        <v>49</v>
      </c>
      <c r="R7" s="17" t="s">
        <v>50</v>
      </c>
      <c r="S7" s="15">
        <v>342.4</v>
      </c>
      <c r="T7" s="15">
        <v>320</v>
      </c>
    </row>
    <row r="8" spans="1:25" s="14" customFormat="1" ht="24" x14ac:dyDescent="0.25">
      <c r="A8" s="12" t="s">
        <v>51</v>
      </c>
      <c r="B8" s="8" t="s">
        <v>20</v>
      </c>
      <c r="C8" s="8" t="s">
        <v>21</v>
      </c>
      <c r="D8" s="8" t="s">
        <v>22</v>
      </c>
      <c r="E8" s="8" t="s">
        <v>23</v>
      </c>
      <c r="F8" s="13" t="s">
        <v>52</v>
      </c>
      <c r="G8" s="14" t="s">
        <v>28</v>
      </c>
      <c r="H8" s="9" t="s">
        <v>25</v>
      </c>
      <c r="I8" s="10">
        <f t="shared" si="0"/>
        <v>667.68000000000006</v>
      </c>
      <c r="J8" s="15">
        <v>624</v>
      </c>
      <c r="K8" s="15">
        <f>624*0.07</f>
        <v>43.680000000000007</v>
      </c>
      <c r="L8" s="10" t="s">
        <v>26</v>
      </c>
      <c r="M8" s="14" t="s">
        <v>27</v>
      </c>
      <c r="N8" s="14">
        <v>1</v>
      </c>
      <c r="O8" s="14">
        <v>1</v>
      </c>
      <c r="P8" s="16">
        <v>44434.433865740742</v>
      </c>
      <c r="Q8" s="14" t="s">
        <v>53</v>
      </c>
      <c r="R8" s="17" t="s">
        <v>54</v>
      </c>
      <c r="S8" s="15">
        <v>667.68000000000006</v>
      </c>
      <c r="T8" s="15">
        <v>624</v>
      </c>
      <c r="Y8" s="12"/>
    </row>
    <row r="9" spans="1:25" s="14" customFormat="1" ht="48" x14ac:dyDescent="0.25">
      <c r="A9" s="12" t="s">
        <v>55</v>
      </c>
      <c r="B9" s="8" t="s">
        <v>20</v>
      </c>
      <c r="C9" s="8" t="s">
        <v>21</v>
      </c>
      <c r="D9" s="8" t="s">
        <v>22</v>
      </c>
      <c r="E9" s="8" t="s">
        <v>23</v>
      </c>
      <c r="F9" s="23" t="s">
        <v>56</v>
      </c>
      <c r="G9" s="14" t="s">
        <v>28</v>
      </c>
      <c r="H9" s="9" t="s">
        <v>25</v>
      </c>
      <c r="I9" s="10">
        <f t="shared" si="0"/>
        <v>13997.28</v>
      </c>
      <c r="J9" s="15">
        <v>11568</v>
      </c>
      <c r="K9" s="15">
        <f>13997.28-11568</f>
        <v>2429.2800000000007</v>
      </c>
      <c r="L9" s="10" t="s">
        <v>26</v>
      </c>
      <c r="M9" s="14" t="s">
        <v>27</v>
      </c>
      <c r="N9" s="14">
        <v>12</v>
      </c>
      <c r="O9" s="14">
        <v>1</v>
      </c>
      <c r="P9" s="16">
        <v>44434.454328703701</v>
      </c>
      <c r="Q9" s="28" t="s">
        <v>57</v>
      </c>
      <c r="R9" s="17" t="s">
        <v>58</v>
      </c>
      <c r="S9" s="15">
        <v>13997.28</v>
      </c>
      <c r="T9" s="15">
        <v>11568</v>
      </c>
    </row>
    <row r="10" spans="1:25" s="14" customFormat="1" ht="48" x14ac:dyDescent="0.25">
      <c r="A10" s="12" t="s">
        <v>59</v>
      </c>
      <c r="B10" s="8" t="s">
        <v>20</v>
      </c>
      <c r="C10" s="8" t="s">
        <v>21</v>
      </c>
      <c r="D10" s="8" t="s">
        <v>22</v>
      </c>
      <c r="E10" s="8" t="s">
        <v>23</v>
      </c>
      <c r="F10" s="23" t="s">
        <v>60</v>
      </c>
      <c r="G10" s="14" t="s">
        <v>28</v>
      </c>
      <c r="H10" s="9" t="s">
        <v>25</v>
      </c>
      <c r="I10" s="10">
        <f t="shared" si="0"/>
        <v>5157.4399999999996</v>
      </c>
      <c r="J10" s="15">
        <v>4820.04</v>
      </c>
      <c r="K10" s="15">
        <f>5157.44-4820.04</f>
        <v>337.39999999999964</v>
      </c>
      <c r="L10" s="10" t="s">
        <v>26</v>
      </c>
      <c r="M10" s="14" t="s">
        <v>27</v>
      </c>
      <c r="N10" s="14">
        <v>12</v>
      </c>
      <c r="O10" s="28">
        <v>1</v>
      </c>
      <c r="P10" s="16">
        <v>44434.455567129633</v>
      </c>
      <c r="Q10" s="28" t="s">
        <v>57</v>
      </c>
      <c r="R10" s="17" t="s">
        <v>58</v>
      </c>
      <c r="S10" s="15">
        <v>5157.4399999999996</v>
      </c>
      <c r="T10" s="15">
        <v>4820.04</v>
      </c>
    </row>
    <row r="11" spans="1:25" s="12" customFormat="1" ht="36" x14ac:dyDescent="0.25">
      <c r="A11" s="29" t="s">
        <v>61</v>
      </c>
      <c r="B11" s="8" t="s">
        <v>20</v>
      </c>
      <c r="C11" s="8" t="s">
        <v>21</v>
      </c>
      <c r="D11" s="8" t="s">
        <v>22</v>
      </c>
      <c r="E11" s="8" t="s">
        <v>23</v>
      </c>
      <c r="F11" s="13" t="s">
        <v>62</v>
      </c>
      <c r="G11" s="14" t="s">
        <v>24</v>
      </c>
      <c r="H11" s="9" t="s">
        <v>25</v>
      </c>
      <c r="I11" s="10">
        <f t="shared" si="0"/>
        <v>6073.68</v>
      </c>
      <c r="J11" s="24">
        <v>6073.68</v>
      </c>
      <c r="K11" s="24">
        <v>0</v>
      </c>
      <c r="L11" s="10" t="s">
        <v>26</v>
      </c>
      <c r="M11" s="14" t="s">
        <v>27</v>
      </c>
      <c r="N11" s="14">
        <v>1</v>
      </c>
      <c r="O11" s="14">
        <v>2</v>
      </c>
      <c r="P11" s="16">
        <v>44434.467847222222</v>
      </c>
      <c r="Q11" s="14" t="s">
        <v>63</v>
      </c>
      <c r="R11" s="17" t="s">
        <v>64</v>
      </c>
      <c r="S11" s="15">
        <v>6073.68</v>
      </c>
      <c r="T11" s="24">
        <v>6073.68</v>
      </c>
      <c r="U11" s="14"/>
      <c r="V11" s="14"/>
      <c r="W11" s="14"/>
      <c r="X11" s="14"/>
      <c r="Y11" s="14"/>
    </row>
    <row r="12" spans="1:25" s="14" customFormat="1" ht="48" x14ac:dyDescent="0.25">
      <c r="A12" s="12" t="s">
        <v>65</v>
      </c>
      <c r="B12" s="8" t="s">
        <v>20</v>
      </c>
      <c r="C12" s="8" t="s">
        <v>21</v>
      </c>
      <c r="D12" s="8" t="s">
        <v>22</v>
      </c>
      <c r="E12" s="8" t="s">
        <v>23</v>
      </c>
      <c r="F12" s="23" t="s">
        <v>66</v>
      </c>
      <c r="G12" s="14" t="s">
        <v>28</v>
      </c>
      <c r="H12" s="9" t="s">
        <v>25</v>
      </c>
      <c r="I12" s="10">
        <f t="shared" si="0"/>
        <v>3094.44</v>
      </c>
      <c r="J12" s="15">
        <v>2892</v>
      </c>
      <c r="K12" s="15">
        <f>+J12*0.07</f>
        <v>202.44000000000003</v>
      </c>
      <c r="L12" s="10" t="s">
        <v>26</v>
      </c>
      <c r="M12" s="14" t="s">
        <v>27</v>
      </c>
      <c r="N12" s="14">
        <v>12</v>
      </c>
      <c r="O12" s="28">
        <v>1</v>
      </c>
      <c r="P12" s="16">
        <v>44434.468090277776</v>
      </c>
      <c r="Q12" s="28" t="s">
        <v>57</v>
      </c>
      <c r="R12" s="17" t="s">
        <v>58</v>
      </c>
      <c r="S12" s="15">
        <v>3094.44</v>
      </c>
      <c r="T12" s="15">
        <v>2892</v>
      </c>
    </row>
    <row r="13" spans="1:25" s="14" customFormat="1" ht="48" x14ac:dyDescent="0.25">
      <c r="A13" s="21" t="s">
        <v>67</v>
      </c>
      <c r="B13" s="8" t="s">
        <v>20</v>
      </c>
      <c r="C13" s="8" t="s">
        <v>21</v>
      </c>
      <c r="D13" s="8" t="s">
        <v>22</v>
      </c>
      <c r="E13" s="8" t="s">
        <v>23</v>
      </c>
      <c r="F13" s="25" t="s">
        <v>68</v>
      </c>
      <c r="G13" s="14" t="s">
        <v>24</v>
      </c>
      <c r="H13" s="9" t="s">
        <v>25</v>
      </c>
      <c r="I13" s="10">
        <f t="shared" si="0"/>
        <v>917.97</v>
      </c>
      <c r="J13" s="24">
        <v>857.94</v>
      </c>
      <c r="K13" s="30">
        <f>917.97-J13</f>
        <v>60.029999999999973</v>
      </c>
      <c r="L13" s="10" t="s">
        <v>26</v>
      </c>
      <c r="M13" s="14" t="s">
        <v>27</v>
      </c>
      <c r="N13" s="14">
        <v>0.01</v>
      </c>
      <c r="O13" s="14">
        <v>1</v>
      </c>
      <c r="P13" s="16">
        <v>44442.459930555553</v>
      </c>
      <c r="Q13" s="31" t="s">
        <v>69</v>
      </c>
      <c r="R13" s="17" t="s">
        <v>70</v>
      </c>
      <c r="S13" s="15">
        <v>917.97</v>
      </c>
      <c r="T13" s="24">
        <v>857.94</v>
      </c>
    </row>
    <row r="14" spans="1:25" s="14" customFormat="1" ht="36" x14ac:dyDescent="0.25">
      <c r="A14" s="18" t="s">
        <v>71</v>
      </c>
      <c r="B14" s="8" t="s">
        <v>20</v>
      </c>
      <c r="C14" s="8" t="s">
        <v>21</v>
      </c>
      <c r="D14" s="8" t="s">
        <v>22</v>
      </c>
      <c r="E14" s="8" t="s">
        <v>23</v>
      </c>
      <c r="F14" s="13" t="s">
        <v>72</v>
      </c>
      <c r="G14" s="14" t="s">
        <v>28</v>
      </c>
      <c r="H14" s="9" t="s">
        <v>25</v>
      </c>
      <c r="I14" s="10">
        <f t="shared" si="0"/>
        <v>21.61</v>
      </c>
      <c r="J14" s="32">
        <v>21.24</v>
      </c>
      <c r="K14" s="30">
        <v>0.37</v>
      </c>
      <c r="L14" s="10" t="s">
        <v>26</v>
      </c>
      <c r="M14" s="14" t="s">
        <v>27</v>
      </c>
      <c r="N14" s="14">
        <v>1</v>
      </c>
      <c r="O14" s="14">
        <v>1</v>
      </c>
      <c r="P14" s="16">
        <v>44445.405925925923</v>
      </c>
      <c r="Q14" s="14" t="s">
        <v>73</v>
      </c>
      <c r="R14" s="17" t="s">
        <v>74</v>
      </c>
      <c r="S14" s="15">
        <v>21.61</v>
      </c>
      <c r="T14" s="32">
        <v>21.24</v>
      </c>
      <c r="V14" s="12"/>
      <c r="W14" s="12"/>
      <c r="X14" s="12"/>
    </row>
    <row r="15" spans="1:25" s="14" customFormat="1" ht="24" x14ac:dyDescent="0.25">
      <c r="A15" s="12" t="s">
        <v>75</v>
      </c>
      <c r="B15" s="8" t="s">
        <v>20</v>
      </c>
      <c r="C15" s="8" t="s">
        <v>21</v>
      </c>
      <c r="D15" s="8" t="s">
        <v>22</v>
      </c>
      <c r="E15" s="8" t="s">
        <v>23</v>
      </c>
      <c r="F15" s="13" t="s">
        <v>76</v>
      </c>
      <c r="G15" s="14" t="s">
        <v>24</v>
      </c>
      <c r="H15" s="9" t="s">
        <v>25</v>
      </c>
      <c r="I15" s="10">
        <f t="shared" si="0"/>
        <v>764.62</v>
      </c>
      <c r="J15" s="20">
        <v>714.6</v>
      </c>
      <c r="K15" s="20">
        <v>50.02</v>
      </c>
      <c r="L15" s="10" t="s">
        <v>26</v>
      </c>
      <c r="M15" s="14" t="s">
        <v>27</v>
      </c>
      <c r="N15" s="14">
        <v>0.5</v>
      </c>
      <c r="O15" s="14">
        <v>1</v>
      </c>
      <c r="P15" s="16">
        <v>44446.488287037035</v>
      </c>
      <c r="Q15" s="28" t="s">
        <v>77</v>
      </c>
      <c r="R15" s="17" t="s">
        <v>78</v>
      </c>
      <c r="S15" s="15">
        <v>764.62</v>
      </c>
      <c r="T15" s="20">
        <v>714.6</v>
      </c>
    </row>
    <row r="16" spans="1:25" s="14" customFormat="1" x14ac:dyDescent="0.25">
      <c r="A16" s="18"/>
      <c r="B16" s="8"/>
      <c r="C16" s="8"/>
      <c r="D16" s="8"/>
      <c r="E16" s="8"/>
      <c r="F16" s="33"/>
      <c r="H16" s="9"/>
      <c r="I16" s="10"/>
      <c r="J16" s="15"/>
      <c r="K16" s="15"/>
      <c r="L16" s="10"/>
      <c r="P16" s="16"/>
      <c r="R16" s="17"/>
      <c r="S16" s="15"/>
      <c r="T16" s="15"/>
    </row>
    <row r="17" spans="1:20" s="14" customFormat="1" x14ac:dyDescent="0.25">
      <c r="A17" s="12"/>
      <c r="B17" s="8"/>
      <c r="C17" s="8"/>
      <c r="D17" s="8"/>
      <c r="E17" s="8"/>
      <c r="F17" s="23"/>
      <c r="H17" s="9"/>
      <c r="I17" s="10"/>
      <c r="J17" s="30"/>
      <c r="K17" s="30"/>
      <c r="L17" s="10"/>
      <c r="O17" s="28"/>
      <c r="P17" s="16"/>
      <c r="R17" s="17"/>
      <c r="S17" s="15"/>
      <c r="T17" s="30"/>
    </row>
    <row r="18" spans="1:20" s="14" customFormat="1" x14ac:dyDescent="0.25">
      <c r="A18" s="12"/>
      <c r="B18" s="8"/>
      <c r="C18" s="8"/>
      <c r="D18" s="8"/>
      <c r="E18" s="8"/>
      <c r="F18" s="13"/>
      <c r="H18" s="9"/>
      <c r="I18" s="10"/>
      <c r="J18" s="15"/>
      <c r="K18" s="15"/>
      <c r="L18" s="10"/>
      <c r="P18" s="16"/>
      <c r="Q18" s="19"/>
      <c r="R18" s="17"/>
      <c r="S18" s="15"/>
      <c r="T18" s="15"/>
    </row>
    <row r="19" spans="1:20" s="14" customFormat="1" x14ac:dyDescent="0.25">
      <c r="A19" s="12"/>
      <c r="B19" s="8"/>
      <c r="C19" s="8"/>
      <c r="D19" s="8"/>
      <c r="E19" s="8"/>
      <c r="F19" s="25"/>
      <c r="G19" s="12"/>
      <c r="H19" s="9"/>
      <c r="I19" s="10"/>
      <c r="J19" s="20"/>
      <c r="K19" s="20"/>
      <c r="L19" s="10"/>
      <c r="N19" s="12"/>
      <c r="P19" s="16"/>
      <c r="R19" s="17"/>
      <c r="S19" s="20"/>
      <c r="T19" s="20"/>
    </row>
    <row r="20" spans="1:20" s="14" customFormat="1" x14ac:dyDescent="0.25">
      <c r="A20" s="18"/>
      <c r="B20" s="8"/>
      <c r="C20" s="8"/>
      <c r="D20" s="8"/>
      <c r="E20" s="8"/>
      <c r="F20" s="13"/>
      <c r="H20" s="9"/>
      <c r="I20" s="10"/>
      <c r="J20" s="24"/>
      <c r="K20" s="20"/>
      <c r="L20" s="10"/>
      <c r="M20" s="12"/>
      <c r="P20" s="16"/>
      <c r="Q20" s="19"/>
      <c r="R20" s="18"/>
      <c r="S20" s="15"/>
      <c r="T20" s="24"/>
    </row>
    <row r="21" spans="1:20" s="14" customFormat="1" x14ac:dyDescent="0.25">
      <c r="A21" s="18"/>
      <c r="B21" s="8"/>
      <c r="C21" s="8"/>
      <c r="D21" s="8"/>
      <c r="E21" s="8"/>
      <c r="F21" s="13"/>
      <c r="H21" s="9"/>
      <c r="I21" s="10"/>
      <c r="J21" s="15"/>
      <c r="K21" s="15"/>
      <c r="L21" s="10"/>
      <c r="P21" s="16"/>
      <c r="R21" s="17"/>
      <c r="S21" s="15"/>
      <c r="T21" s="15"/>
    </row>
    <row r="22" spans="1:20" s="14" customFormat="1" x14ac:dyDescent="0.25">
      <c r="A22" s="12"/>
      <c r="B22" s="8"/>
      <c r="C22" s="8"/>
      <c r="D22" s="8"/>
      <c r="E22" s="8"/>
      <c r="F22" s="13"/>
      <c r="H22" s="9"/>
      <c r="I22" s="10"/>
      <c r="J22" s="15"/>
      <c r="K22" s="15"/>
      <c r="L22" s="10"/>
      <c r="O22" s="28"/>
      <c r="P22" s="16"/>
      <c r="Q22" s="28"/>
      <c r="R22" s="17"/>
      <c r="S22" s="15"/>
      <c r="T22" s="15"/>
    </row>
    <row r="23" spans="1:20" s="14" customFormat="1" x14ac:dyDescent="0.25">
      <c r="A23" s="12"/>
      <c r="B23" s="8"/>
      <c r="C23" s="8"/>
      <c r="D23" s="8"/>
      <c r="E23" s="8"/>
      <c r="F23" s="13"/>
      <c r="H23" s="9"/>
      <c r="I23" s="10"/>
      <c r="J23" s="15"/>
      <c r="K23" s="15"/>
      <c r="L23" s="10"/>
      <c r="P23" s="16"/>
      <c r="Q23" s="12"/>
      <c r="R23" s="17"/>
      <c r="S23" s="15"/>
      <c r="T23" s="15"/>
    </row>
    <row r="24" spans="1:20" s="14" customFormat="1" x14ac:dyDescent="0.25">
      <c r="A24" s="12"/>
      <c r="B24" s="8"/>
      <c r="C24" s="8"/>
      <c r="D24" s="8"/>
      <c r="E24" s="8"/>
      <c r="F24" s="33"/>
      <c r="H24" s="9"/>
      <c r="I24" s="10"/>
      <c r="J24" s="15"/>
      <c r="K24" s="15"/>
      <c r="L24" s="10"/>
      <c r="P24" s="16"/>
      <c r="R24" s="17"/>
      <c r="S24" s="15"/>
      <c r="T24" s="15"/>
    </row>
    <row r="25" spans="1:20" s="14" customFormat="1" x14ac:dyDescent="0.25">
      <c r="A25" s="12"/>
      <c r="B25" s="8"/>
      <c r="C25" s="8"/>
      <c r="D25" s="8"/>
      <c r="E25" s="8"/>
      <c r="F25" s="23"/>
      <c r="H25" s="9"/>
      <c r="I25" s="10"/>
      <c r="J25" s="15"/>
      <c r="K25" s="15"/>
      <c r="L25" s="10"/>
      <c r="O25" s="12"/>
      <c r="P25" s="16"/>
      <c r="Q25" s="28"/>
      <c r="R25" s="17"/>
      <c r="S25" s="15"/>
      <c r="T25" s="15"/>
    </row>
    <row r="26" spans="1:20" s="14" customFormat="1" x14ac:dyDescent="0.25">
      <c r="A26" s="12"/>
      <c r="B26" s="8"/>
      <c r="C26" s="8"/>
      <c r="D26" s="8"/>
      <c r="E26" s="8"/>
      <c r="F26" s="23"/>
      <c r="H26" s="9"/>
      <c r="I26" s="10"/>
      <c r="J26" s="15"/>
      <c r="K26" s="15"/>
      <c r="L26" s="10"/>
      <c r="O26" s="12"/>
      <c r="P26" s="16"/>
      <c r="Q26" s="28"/>
      <c r="R26" s="17"/>
      <c r="S26" s="15"/>
      <c r="T26" s="15"/>
    </row>
    <row r="27" spans="1:20" s="14" customFormat="1" x14ac:dyDescent="0.25">
      <c r="A27" s="12"/>
      <c r="B27" s="8"/>
      <c r="C27" s="8"/>
      <c r="D27" s="8"/>
      <c r="E27" s="8"/>
      <c r="F27" s="23"/>
      <c r="H27" s="9"/>
      <c r="I27" s="10"/>
      <c r="J27" s="15"/>
      <c r="K27" s="15"/>
      <c r="L27" s="10"/>
      <c r="O27" s="12"/>
      <c r="P27" s="16"/>
      <c r="Q27" s="28"/>
      <c r="R27" s="17"/>
      <c r="S27" s="15"/>
      <c r="T27" s="15"/>
    </row>
    <row r="28" spans="1:20" s="14" customFormat="1" x14ac:dyDescent="0.25">
      <c r="A28" s="12"/>
      <c r="B28" s="8"/>
      <c r="C28" s="8"/>
      <c r="D28" s="8"/>
      <c r="E28" s="8"/>
      <c r="F28" s="13"/>
      <c r="H28" s="9"/>
      <c r="I28" s="10"/>
      <c r="J28" s="15"/>
      <c r="K28" s="15"/>
      <c r="L28" s="10"/>
      <c r="O28" s="12"/>
      <c r="P28" s="16"/>
      <c r="Q28" s="28"/>
      <c r="R28" s="17"/>
      <c r="S28" s="15"/>
      <c r="T28" s="15"/>
    </row>
    <row r="29" spans="1:20" s="14" customFormat="1" x14ac:dyDescent="0.25">
      <c r="A29" s="12"/>
      <c r="B29" s="8"/>
      <c r="C29" s="8"/>
      <c r="D29" s="8"/>
      <c r="E29" s="8"/>
      <c r="F29" s="23"/>
      <c r="H29" s="9"/>
      <c r="I29" s="10"/>
      <c r="J29" s="15"/>
      <c r="K29" s="15"/>
      <c r="L29" s="10"/>
      <c r="O29" s="12"/>
      <c r="P29" s="16"/>
      <c r="Q29" s="28"/>
      <c r="R29" s="17"/>
      <c r="S29" s="15"/>
      <c r="T29" s="15"/>
    </row>
    <row r="30" spans="1:20" s="14" customFormat="1" x14ac:dyDescent="0.25">
      <c r="A30" s="12"/>
      <c r="B30" s="8"/>
      <c r="C30" s="8"/>
      <c r="D30" s="8"/>
      <c r="E30" s="8"/>
      <c r="F30" s="23"/>
      <c r="H30" s="9"/>
      <c r="I30" s="10"/>
      <c r="J30" s="15"/>
      <c r="K30" s="15"/>
      <c r="L30" s="10"/>
      <c r="O30" s="12"/>
      <c r="P30" s="16"/>
      <c r="Q30" s="28"/>
      <c r="R30" s="17"/>
      <c r="S30" s="15"/>
      <c r="T30" s="15"/>
    </row>
    <row r="31" spans="1:20" s="14" customFormat="1" x14ac:dyDescent="0.25">
      <c r="A31" s="18"/>
      <c r="B31" s="8"/>
      <c r="C31" s="8"/>
      <c r="D31" s="8"/>
      <c r="E31" s="8"/>
      <c r="F31" s="23"/>
      <c r="H31" s="9"/>
      <c r="I31" s="10"/>
      <c r="J31" s="30"/>
      <c r="K31" s="30"/>
      <c r="L31" s="10"/>
      <c r="O31" s="12"/>
      <c r="P31" s="16"/>
      <c r="Q31" s="28"/>
      <c r="R31" s="17"/>
      <c r="S31" s="15"/>
      <c r="T31" s="30"/>
    </row>
    <row r="32" spans="1:20" s="14" customFormat="1" x14ac:dyDescent="0.25">
      <c r="A32" s="18"/>
      <c r="B32" s="8"/>
      <c r="C32" s="8"/>
      <c r="D32" s="8"/>
      <c r="E32" s="8"/>
      <c r="F32" s="13"/>
      <c r="H32" s="9"/>
      <c r="I32" s="10"/>
      <c r="J32" s="15"/>
      <c r="K32" s="15"/>
      <c r="L32" s="10"/>
      <c r="O32" s="12"/>
      <c r="P32" s="16"/>
      <c r="Q32" s="28"/>
      <c r="R32" s="17"/>
      <c r="S32" s="15"/>
      <c r="T32" s="15"/>
    </row>
    <row r="33" spans="1:25" s="14" customFormat="1" x14ac:dyDescent="0.25">
      <c r="A33" s="12"/>
      <c r="B33" s="8"/>
      <c r="C33" s="8"/>
      <c r="D33" s="8"/>
      <c r="E33" s="8"/>
      <c r="F33" s="13"/>
      <c r="G33" s="12"/>
      <c r="H33" s="9"/>
      <c r="I33" s="10"/>
      <c r="J33" s="15"/>
      <c r="K33" s="15"/>
      <c r="L33" s="10"/>
      <c r="P33" s="16"/>
      <c r="R33" s="17"/>
      <c r="S33" s="15"/>
      <c r="T33" s="15"/>
    </row>
    <row r="34" spans="1:25" s="14" customFormat="1" x14ac:dyDescent="0.25">
      <c r="A34" s="12"/>
      <c r="B34" s="8"/>
      <c r="C34" s="8"/>
      <c r="D34" s="8"/>
      <c r="E34" s="8"/>
      <c r="H34" s="9"/>
      <c r="I34" s="10"/>
      <c r="J34" s="15"/>
      <c r="K34" s="15"/>
      <c r="L34" s="10"/>
      <c r="P34" s="16"/>
      <c r="Q34" s="19"/>
      <c r="R34" s="17"/>
      <c r="S34" s="15"/>
      <c r="T34" s="15"/>
    </row>
    <row r="35" spans="1:25" s="14" customFormat="1" x14ac:dyDescent="0.25">
      <c r="A35" s="12"/>
      <c r="B35" s="8"/>
      <c r="C35" s="8"/>
      <c r="D35" s="8"/>
      <c r="E35" s="8"/>
      <c r="F35" s="13"/>
      <c r="H35" s="9"/>
      <c r="I35" s="10"/>
      <c r="J35" s="15"/>
      <c r="K35" s="15"/>
      <c r="L35" s="10"/>
      <c r="P35" s="16"/>
      <c r="R35" s="17"/>
      <c r="S35" s="15"/>
      <c r="T35" s="15"/>
    </row>
    <row r="36" spans="1:25" s="14" customFormat="1" x14ac:dyDescent="0.25">
      <c r="A36" s="12"/>
      <c r="B36" s="8"/>
      <c r="C36" s="8"/>
      <c r="D36" s="8"/>
      <c r="E36" s="8"/>
      <c r="F36" s="13"/>
      <c r="H36" s="9"/>
      <c r="I36" s="10"/>
      <c r="J36" s="20"/>
      <c r="K36" s="20"/>
      <c r="L36" s="10"/>
      <c r="P36" s="16"/>
      <c r="Q36" s="12"/>
      <c r="R36" s="17"/>
      <c r="S36" s="15"/>
      <c r="T36" s="20"/>
    </row>
    <row r="37" spans="1:25" s="14" customFormat="1" x14ac:dyDescent="0.25">
      <c r="A37" s="18"/>
      <c r="B37" s="8"/>
      <c r="C37" s="8"/>
      <c r="D37" s="8"/>
      <c r="E37" s="8"/>
      <c r="F37" s="33"/>
      <c r="H37" s="9"/>
      <c r="I37" s="10"/>
      <c r="J37" s="20"/>
      <c r="K37" s="20"/>
      <c r="L37" s="10"/>
      <c r="P37" s="16"/>
      <c r="R37" s="17"/>
      <c r="S37" s="15"/>
      <c r="T37" s="20"/>
      <c r="W37" s="34"/>
      <c r="X37" s="35"/>
    </row>
    <row r="38" spans="1:25" s="14" customFormat="1" x14ac:dyDescent="0.25">
      <c r="A38" s="18"/>
      <c r="B38" s="8"/>
      <c r="C38" s="8"/>
      <c r="D38" s="8"/>
      <c r="E38" s="8"/>
      <c r="F38" s="22"/>
      <c r="G38" s="12"/>
      <c r="H38" s="9"/>
      <c r="I38" s="10"/>
      <c r="J38" s="20"/>
      <c r="K38" s="20"/>
      <c r="L38" s="10"/>
      <c r="M38" s="12"/>
      <c r="N38" s="12"/>
      <c r="O38" s="12"/>
      <c r="P38" s="26"/>
      <c r="Q38" s="12"/>
      <c r="R38" s="18"/>
      <c r="S38" s="20"/>
      <c r="T38" s="20"/>
      <c r="U38" s="12"/>
      <c r="V38" s="12"/>
      <c r="W38" s="12"/>
      <c r="X38" s="12"/>
      <c r="Y38" s="12"/>
    </row>
    <row r="39" spans="1:25" s="14" customFormat="1" x14ac:dyDescent="0.25">
      <c r="A39" s="12"/>
      <c r="B39" s="8"/>
      <c r="C39" s="8"/>
      <c r="D39" s="8"/>
      <c r="E39" s="8"/>
      <c r="F39" s="23"/>
      <c r="H39" s="9"/>
      <c r="I39" s="10"/>
      <c r="J39" s="15"/>
      <c r="K39" s="15"/>
      <c r="L39" s="10"/>
      <c r="O39" s="12"/>
      <c r="P39" s="16"/>
      <c r="R39" s="17"/>
      <c r="S39" s="15"/>
      <c r="T39" s="15"/>
    </row>
    <row r="40" spans="1:25" s="14" customFormat="1" x14ac:dyDescent="0.25">
      <c r="A40" s="12"/>
      <c r="B40" s="8"/>
      <c r="C40" s="8"/>
      <c r="D40" s="8"/>
      <c r="E40" s="8"/>
      <c r="F40" s="25"/>
      <c r="G40" s="12"/>
      <c r="H40" s="9"/>
      <c r="I40" s="10"/>
      <c r="J40" s="20"/>
      <c r="K40" s="20"/>
      <c r="L40" s="10"/>
      <c r="N40" s="12"/>
      <c r="P40" s="26"/>
      <c r="R40" s="17"/>
      <c r="S40" s="20"/>
      <c r="T40" s="20"/>
    </row>
    <row r="41" spans="1:25" s="14" customFormat="1" x14ac:dyDescent="0.25">
      <c r="A41" s="12"/>
      <c r="B41" s="8"/>
      <c r="C41" s="8"/>
      <c r="D41" s="8"/>
      <c r="E41" s="8"/>
      <c r="F41" s="13"/>
      <c r="H41" s="9"/>
      <c r="I41" s="10"/>
      <c r="J41" s="20"/>
      <c r="K41" s="20"/>
      <c r="L41" s="10"/>
      <c r="P41" s="16"/>
      <c r="R41" s="17"/>
      <c r="S41" s="15"/>
      <c r="T41" s="20"/>
    </row>
    <row r="42" spans="1:25" x14ac:dyDescent="0.2">
      <c r="R42" s="36"/>
    </row>
    <row r="43" spans="1:25" x14ac:dyDescent="0.2">
      <c r="R43"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 TRIMESTRE 2021 CSL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2022-06-10T07:46:44Z</dcterms:modified>
</cp:coreProperties>
</file>